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<sst xmlns="http://schemas.openxmlformats.org/spreadsheetml/2006/main" count="189" uniqueCount="126">
  <si>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</si>
  <si>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</si>
  <si>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</si>
  <si>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</si>
  <si>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</si>
  <si>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</si>
  <si>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</si>
  <si>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>Net profit for the period</t>
  </si>
  <si>
    <t xml:space="preserve"> - basic</t>
  </si>
  <si>
    <t>Share of results of jointly controlled entities</t>
  </si>
  <si>
    <t>Profit from ordinary activities before taxation</t>
  </si>
  <si>
    <t>Taxation</t>
  </si>
  <si>
    <t>Profit from ordinary activities after 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</si>
  <si>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</si>
  <si>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</si>
  <si>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</si>
  <si>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</si>
  <si>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</si>
  <si>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</si>
  <si>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</si>
  <si>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</si>
  <si>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</si>
  <si>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</si>
  <si>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</si>
  <si>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</si>
  <si>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</si>
  <si>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</si>
  <si>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Net current assets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</si>
  <si>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</si>
  <si>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</si>
  <si>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</si>
  <si>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</si>
  <si>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</si>
  <si>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</si>
  <si>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</si>
  <si>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</si>
  <si>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</si>
  <si>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Net profit from ordinary activities before taxation</t>
  </si>
  <si>
    <t>Adjustments for :</t>
  </si>
  <si>
    <t>Interest expenses</t>
  </si>
  <si>
    <t>Interest income</t>
  </si>
  <si>
    <t>Depreciation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</si>
  <si>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</si>
  <si>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</si>
  <si>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</si>
  <si>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</si>
  <si>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</si>
  <si>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</si>
  <si>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Development property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</si>
  <si>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</si>
  <si>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</si>
  <si>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</si>
  <si>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</si>
  <si>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</si>
  <si>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at start of year</t>
  </si>
  <si>
    <t>at end of year</t>
  </si>
  <si>
    <t>Net cash flow from operating activities</t>
  </si>
  <si>
    <t>Income tax paid</t>
  </si>
  <si>
    <t>Net increase in cash and cash equivalents</t>
  </si>
  <si>
    <t>Cash and cash equivalents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</si>
  <si>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</si>
  <si>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</si>
  <si>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</si>
  <si>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</si>
  <si>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</si>
  <si>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</si>
  <si>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</si>
  <si>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</si>
  <si>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</si>
  <si>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</si>
  <si>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</si>
  <si>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</si>
  <si>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</si>
  <si>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</si>
  <si>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</si>
  <si>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</si>
  <si>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</si>
  <si>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</si>
  <si>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</si>
  <si>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</si>
  <si>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31.3.2003</t>
  </si>
  <si>
    <t>Development properties</t>
  </si>
  <si>
    <t xml:space="preserve">Operating expenses </t>
  </si>
  <si>
    <t xml:space="preserve"> - fully diluted</t>
  </si>
  <si>
    <t>Drawdown of hire purchase/lease finance</t>
  </si>
  <si>
    <t>Repayment of hire purchase/lease finance</t>
  </si>
  <si>
    <t>Repayment of bank borrowings</t>
  </si>
  <si>
    <t>(The Condensed Consolidated Statements of Changes in Equity should be read in conjuction</t>
  </si>
  <si>
    <t xml:space="preserve">(The Condensed Consolidated Cash Flow Statements should be read in conjuction with </t>
  </si>
  <si>
    <t>N/A</t>
  </si>
  <si>
    <t xml:space="preserve">Condensed Consolidated Statement of Changes in Equity for the </t>
  </si>
  <si>
    <t>Deposits received from property development projects</t>
  </si>
  <si>
    <t>Other Information:-</t>
  </si>
  <si>
    <t>Gross interest income</t>
  </si>
  <si>
    <t>Gross interest expense</t>
  </si>
  <si>
    <t>Net tangible assets per share (RM)</t>
  </si>
  <si>
    <t>Property development expenditure</t>
  </si>
  <si>
    <t>Other payables</t>
  </si>
  <si>
    <t xml:space="preserve"> with the Annual Financial Report of the Group for the year ended 31 March 2003)</t>
  </si>
  <si>
    <t>Balance as at 1.4.2003</t>
  </si>
  <si>
    <t xml:space="preserve"> the Annual Financial Report of the Group for the year ended 31 March 2003)</t>
  </si>
  <si>
    <t>31.12.2003</t>
  </si>
  <si>
    <t>Net cash flow generated from financing activities</t>
  </si>
  <si>
    <t>31.12.2002</t>
  </si>
  <si>
    <t>Condensed Consolidated Income Statements for the Quarter Ended 31 December 2003</t>
  </si>
  <si>
    <t>Condensed Consolidated Balance Sheet for the Quarter Ended 31 December 2003</t>
  </si>
  <si>
    <t>Quarter Ended 31 December 2003</t>
  </si>
  <si>
    <t>Balance as at 31.12.2003</t>
  </si>
  <si>
    <t>Condensed Consolidated Cash Flow Statement for the Quarter Ended 31 December 2003</t>
  </si>
  <si>
    <t>9 months ended 31.12.2003</t>
  </si>
  <si>
    <t>Dividends</t>
  </si>
  <si>
    <t>Expenses for private placement</t>
  </si>
  <si>
    <t>Issue of shares under ESOS</t>
  </si>
  <si>
    <t>Share of losses of jointly controlled entities</t>
  </si>
  <si>
    <t>Disposals</t>
  </si>
  <si>
    <t>9 months ended 31.12.2002</t>
  </si>
  <si>
    <t>Balance as at 1.4.2002</t>
  </si>
  <si>
    <t>Balance as at 31.12.2002</t>
  </si>
  <si>
    <t>Issue of shares under rights issue and ESOS</t>
  </si>
  <si>
    <t>Corresponding</t>
  </si>
  <si>
    <t>Gain on disposals</t>
  </si>
  <si>
    <t>Other investment</t>
  </si>
  <si>
    <t>Proceeds from issue of shares</t>
  </si>
  <si>
    <t>(The Condensed Consolidated Balance Sheets should be read in conjuction with the Annual</t>
  </si>
  <si>
    <t>Financial Report of the Group for the year ended 31 March 2003)</t>
  </si>
  <si>
    <t xml:space="preserve">(The Condensed Consolidated Income Statements should be read in conjuction with the Annual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</si>
</sst>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4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43" fontId="1" fillId="0" borderId="4" xfId="15" applyNumberFormat="1" applyFont="1" applyBorder="1" applyAlignment="1">
      <alignment/>
    </xf>
    <xf numFmtId="4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Fill="1" applyAlignment="1">
      <alignment/>
    </xf>
    <xf numFmtId="173" fontId="0" fillId="0" borderId="0" xfId="15" applyNumberFormat="1" applyFill="1" applyAlignment="1">
      <alignment/>
    </xf>
    <xf numFmtId="173" fontId="1" fillId="0" borderId="0" xfId="15" applyNumberFormat="1" applyFont="1" applyFill="1" applyAlignment="1">
      <alignment/>
    </xf>
    <xf numFmtId="43" fontId="0" fillId="0" borderId="0" xfId="15" applyNumberFormat="1" applyFill="1" applyAlignment="1">
      <alignment/>
    </xf>
    <xf numFmtId="173" fontId="0" fillId="0" borderId="0" xfId="15" applyNumberFormat="1" applyAlignment="1">
      <alignment horizontal="right"/>
    </xf>
    <xf numFmtId="173" fontId="0" fillId="0" borderId="0" xfId="15" applyNumberFormat="1" applyFill="1" applyAlignment="1">
      <alignment horizontal="right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40">
      <selection activeCell="B8" sqref="B8"/>
    </sheetView>
  </sheetViews>
  <sheetFormatPr defaultColWidth="9.140625" defaultRowHeight="12.75"/>
  <cols>
    <col min="1" max="1" width="40.7109375" style="0" customWidth="1"/>
    <col min="2" max="2" width="15.140625" style="9" customWidth="1"/>
    <col min="3" max="3" width="15.00390625" style="9" customWidth="1"/>
    <col min="4" max="4" width="14.421875" style="9" customWidth="1"/>
    <col min="5" max="5" width="14.421875" style="33" customWidth="1"/>
  </cols>
  <sheetData>
    <row r="1" spans="1:5" ht="15.75">
      <c r="A1" s="5" t="s">
        <v>0</v>
      </c>
      <c r="B1" s="31"/>
      <c r="C1" s="31"/>
      <c r="D1" s="31"/>
      <c r="E1" s="32"/>
    </row>
    <row r="2" spans="1:5" ht="15.75">
      <c r="A2" s="5" t="s">
        <v>104</v>
      </c>
      <c r="B2" s="31"/>
      <c r="C2" s="31"/>
      <c r="D2" s="31"/>
      <c r="E2" s="32"/>
    </row>
    <row r="3" spans="1:5" ht="15.75">
      <c r="A3" s="5"/>
      <c r="B3" s="31"/>
      <c r="C3" s="31"/>
      <c r="D3" s="31"/>
      <c r="E3" s="32"/>
    </row>
    <row r="5" spans="2:5" ht="12.75">
      <c r="B5" s="38"/>
      <c r="C5" s="38" t="s">
        <v>71</v>
      </c>
      <c r="D5" s="38"/>
      <c r="E5" s="39" t="s">
        <v>71</v>
      </c>
    </row>
    <row r="6" spans="2:5" ht="12.75">
      <c r="B6" s="38" t="s">
        <v>69</v>
      </c>
      <c r="C6" s="38" t="s">
        <v>72</v>
      </c>
      <c r="D6" s="38" t="s">
        <v>69</v>
      </c>
      <c r="E6" s="39" t="s">
        <v>72</v>
      </c>
    </row>
    <row r="7" spans="2:5" ht="12.75">
      <c r="B7" s="38" t="s">
        <v>70</v>
      </c>
      <c r="C7" s="38" t="s">
        <v>70</v>
      </c>
      <c r="D7" s="38" t="s">
        <v>73</v>
      </c>
      <c r="E7" s="39" t="s">
        <v>74</v>
      </c>
    </row>
    <row r="8" spans="2:5" ht="12.75">
      <c r="B8" s="38" t="s">
        <v>101</v>
      </c>
      <c r="C8" s="38" t="s">
        <v>103</v>
      </c>
      <c r="D8" s="38" t="s">
        <v>101</v>
      </c>
      <c r="E8" s="39" t="s">
        <v>103</v>
      </c>
    </row>
    <row r="9" spans="2:5" ht="12.75">
      <c r="B9" s="38" t="s">
        <v>1</v>
      </c>
      <c r="C9" s="38" t="s">
        <v>1</v>
      </c>
      <c r="D9" s="38" t="s">
        <v>1</v>
      </c>
      <c r="E9" s="39" t="s">
        <v>1</v>
      </c>
    </row>
    <row r="11" spans="1:5" ht="12.75">
      <c r="A11" t="s">
        <v>2</v>
      </c>
      <c r="B11" s="9">
        <v>115273</v>
      </c>
      <c r="C11" s="9">
        <v>80434</v>
      </c>
      <c r="D11" s="9">
        <v>368197</v>
      </c>
      <c r="E11" s="33">
        <v>214326</v>
      </c>
    </row>
    <row r="13" spans="1:5" ht="12.75">
      <c r="A13" t="s">
        <v>82</v>
      </c>
      <c r="B13" s="9">
        <v>-108378.53088</v>
      </c>
      <c r="C13" s="9">
        <v>-75669</v>
      </c>
      <c r="D13" s="9">
        <v>-342965.22252999997</v>
      </c>
      <c r="E13" s="33">
        <v>-196265</v>
      </c>
    </row>
    <row r="15" spans="1:5" ht="12.75">
      <c r="A15" t="s">
        <v>3</v>
      </c>
      <c r="B15" s="9">
        <v>257</v>
      </c>
      <c r="C15" s="9">
        <v>170</v>
      </c>
      <c r="D15" s="9">
        <v>857</v>
      </c>
      <c r="E15" s="33">
        <v>486</v>
      </c>
    </row>
    <row r="17" spans="1:5" ht="12.75">
      <c r="A17" t="s">
        <v>4</v>
      </c>
      <c r="B17" s="9">
        <v>7151.469119999994</v>
      </c>
      <c r="C17" s="9">
        <v>4935</v>
      </c>
      <c r="D17" s="9">
        <v>26088.77747000003</v>
      </c>
      <c r="E17" s="33">
        <v>18547</v>
      </c>
    </row>
    <row r="19" spans="1:5" ht="12.75">
      <c r="A19" t="s">
        <v>5</v>
      </c>
      <c r="B19" s="9">
        <v>-5330</v>
      </c>
      <c r="C19" s="9">
        <v>-3003</v>
      </c>
      <c r="D19" s="9">
        <v>-15651</v>
      </c>
      <c r="E19" s="33">
        <v>-9981</v>
      </c>
    </row>
    <row r="21" spans="1:5" ht="12.75">
      <c r="A21" t="s">
        <v>9</v>
      </c>
      <c r="B21" s="9">
        <v>-155</v>
      </c>
      <c r="C21" s="9">
        <v>145</v>
      </c>
      <c r="D21" s="9">
        <v>-513</v>
      </c>
      <c r="E21" s="33">
        <v>255</v>
      </c>
    </row>
    <row r="23" spans="1:5" ht="12.75">
      <c r="A23" t="s">
        <v>10</v>
      </c>
      <c r="B23" s="9">
        <v>1666.4691199999943</v>
      </c>
      <c r="C23" s="9">
        <v>2077</v>
      </c>
      <c r="D23" s="9">
        <v>9924.77747000003</v>
      </c>
      <c r="E23" s="33">
        <v>8821</v>
      </c>
    </row>
    <row r="25" spans="1:5" ht="12.75">
      <c r="A25" t="s">
        <v>11</v>
      </c>
      <c r="B25" s="9">
        <v>-1546</v>
      </c>
      <c r="C25" s="9">
        <v>-447</v>
      </c>
      <c r="D25" s="9">
        <v>-4695</v>
      </c>
      <c r="E25" s="33">
        <v>-1906</v>
      </c>
    </row>
    <row r="27" spans="1:5" ht="12.75">
      <c r="A27" t="s">
        <v>12</v>
      </c>
      <c r="B27" s="9">
        <v>120.46911999999429</v>
      </c>
      <c r="C27" s="9">
        <v>1630</v>
      </c>
      <c r="D27" s="9">
        <v>5229.77747000003</v>
      </c>
      <c r="E27" s="33">
        <v>6915</v>
      </c>
    </row>
    <row r="29" spans="1:5" ht="12.75">
      <c r="A29" t="s">
        <v>6</v>
      </c>
      <c r="B29" s="9">
        <v>13</v>
      </c>
      <c r="C29" s="9">
        <v>0</v>
      </c>
      <c r="D29" s="9">
        <v>23</v>
      </c>
      <c r="E29" s="33">
        <v>0</v>
      </c>
    </row>
    <row r="31" spans="1:5" ht="12.75">
      <c r="A31" t="s">
        <v>7</v>
      </c>
      <c r="B31" s="9">
        <v>133.4691199999943</v>
      </c>
      <c r="C31" s="9">
        <v>1630</v>
      </c>
      <c r="D31" s="9">
        <v>5252.77747000003</v>
      </c>
      <c r="E31" s="33">
        <v>6915</v>
      </c>
    </row>
    <row r="34" ht="12.75">
      <c r="A34" t="s">
        <v>79</v>
      </c>
    </row>
    <row r="35" spans="1:5" ht="12.75">
      <c r="A35" t="s">
        <v>8</v>
      </c>
      <c r="B35" s="18">
        <v>0.13</v>
      </c>
      <c r="C35" s="18">
        <v>2.33</v>
      </c>
      <c r="D35" s="18">
        <v>5.088089749956004</v>
      </c>
      <c r="E35" s="35">
        <v>9.87</v>
      </c>
    </row>
    <row r="36" spans="1:5" ht="12.75">
      <c r="A36" t="s">
        <v>83</v>
      </c>
      <c r="B36" s="36" t="s">
        <v>89</v>
      </c>
      <c r="C36" s="36" t="s">
        <v>89</v>
      </c>
      <c r="D36" s="36" t="s">
        <v>89</v>
      </c>
      <c r="E36" s="37" t="s">
        <v>89</v>
      </c>
    </row>
    <row r="41" spans="1:5" s="26" customFormat="1" ht="12.75">
      <c r="A41" s="3" t="s">
        <v>125</v>
      </c>
      <c r="B41" s="8"/>
      <c r="C41" s="8"/>
      <c r="D41" s="8"/>
      <c r="E41" s="34"/>
    </row>
    <row r="42" spans="1:5" s="26" customFormat="1" ht="12.75">
      <c r="A42" s="3" t="s">
        <v>124</v>
      </c>
      <c r="B42" s="8"/>
      <c r="C42" s="8"/>
      <c r="D42" s="8"/>
      <c r="E42" s="34"/>
    </row>
    <row r="46" spans="1:5" ht="12.75">
      <c r="A46" s="3" t="s">
        <v>92</v>
      </c>
      <c r="B46" s="8"/>
      <c r="C46" s="8"/>
      <c r="D46" s="8"/>
      <c r="E46" s="34"/>
    </row>
    <row r="48" spans="1:5" ht="12.75">
      <c r="A48" t="s">
        <v>4</v>
      </c>
      <c r="B48" s="9">
        <v>7150.469119999994</v>
      </c>
      <c r="C48" s="9">
        <v>4935</v>
      </c>
      <c r="D48" s="9">
        <v>26088.77747000003</v>
      </c>
      <c r="E48" s="33">
        <v>18547</v>
      </c>
    </row>
    <row r="50" spans="1:5" ht="12.75">
      <c r="A50" t="s">
        <v>93</v>
      </c>
      <c r="B50" s="9">
        <v>141.68482</v>
      </c>
      <c r="C50" s="9">
        <v>1309</v>
      </c>
      <c r="D50" s="9">
        <v>176.09190999999998</v>
      </c>
      <c r="E50" s="33">
        <v>1352</v>
      </c>
    </row>
    <row r="52" spans="1:5" ht="12.75">
      <c r="A52" t="s">
        <v>94</v>
      </c>
      <c r="B52" s="9">
        <v>5464.840680000001</v>
      </c>
      <c r="C52" s="9">
        <v>4273</v>
      </c>
      <c r="D52" s="9">
        <v>15797.540550000002</v>
      </c>
      <c r="E52" s="33">
        <v>11295</v>
      </c>
    </row>
  </sheetData>
  <printOptions/>
  <pageMargins left="1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workbookViewId="0" topLeftCell="A56">
      <selection activeCell="C64" sqref="C64"/>
    </sheetView>
  </sheetViews>
  <sheetFormatPr defaultColWidth="9.140625" defaultRowHeight="12.75"/>
  <cols>
    <col min="1" max="1" width="40.7109375" style="0" customWidth="1"/>
    <col min="2" max="2" width="12.57421875" style="0" customWidth="1"/>
    <col min="3" max="5" width="15.7109375" style="0" customWidth="1"/>
  </cols>
  <sheetData>
    <row r="1" s="30" customFormat="1" ht="15">
      <c r="A1" s="29" t="s">
        <v>0</v>
      </c>
    </row>
    <row r="2" s="30" customFormat="1" ht="15">
      <c r="A2" s="29" t="s">
        <v>105</v>
      </c>
    </row>
    <row r="3" ht="15.75">
      <c r="A3" s="5"/>
    </row>
    <row r="5" spans="3:4" ht="12.75">
      <c r="C5" s="2" t="s">
        <v>61</v>
      </c>
      <c r="D5" s="1" t="s">
        <v>60</v>
      </c>
    </row>
    <row r="6" spans="2:4" ht="12.75">
      <c r="B6" s="2"/>
      <c r="C6" s="2" t="s">
        <v>78</v>
      </c>
      <c r="D6" s="4" t="s">
        <v>76</v>
      </c>
    </row>
    <row r="7" spans="2:4" ht="12.75">
      <c r="B7" s="2"/>
      <c r="C7" s="2" t="s">
        <v>75</v>
      </c>
      <c r="D7" s="4" t="s">
        <v>77</v>
      </c>
    </row>
    <row r="8" spans="2:4" ht="12.75">
      <c r="B8" s="2"/>
      <c r="C8" s="2" t="s">
        <v>101</v>
      </c>
      <c r="D8" s="1" t="s">
        <v>80</v>
      </c>
    </row>
    <row r="9" spans="2:4" ht="12.75">
      <c r="B9" s="2"/>
      <c r="C9" s="2" t="s">
        <v>1</v>
      </c>
      <c r="D9" s="1" t="s">
        <v>1</v>
      </c>
    </row>
    <row r="10" ht="12.75">
      <c r="C10" s="3"/>
    </row>
    <row r="11" spans="1:3" ht="12.75">
      <c r="A11" s="3" t="s">
        <v>13</v>
      </c>
      <c r="C11" s="3"/>
    </row>
    <row r="12" spans="1:4" ht="12.75">
      <c r="A12" t="s">
        <v>14</v>
      </c>
      <c r="C12" s="8">
        <v>32058</v>
      </c>
      <c r="D12" s="9">
        <v>31845</v>
      </c>
    </row>
    <row r="13" spans="1:4" ht="12.75">
      <c r="A13" t="s">
        <v>35</v>
      </c>
      <c r="C13" s="8">
        <v>140</v>
      </c>
      <c r="D13" s="9">
        <v>549</v>
      </c>
    </row>
    <row r="14" spans="1:4" ht="12.75">
      <c r="A14" t="s">
        <v>15</v>
      </c>
      <c r="C14" s="8">
        <v>5869</v>
      </c>
      <c r="D14" s="9">
        <v>5869</v>
      </c>
    </row>
    <row r="15" spans="1:4" ht="12.75">
      <c r="A15" t="s">
        <v>16</v>
      </c>
      <c r="C15" s="8">
        <v>169519</v>
      </c>
      <c r="D15" s="9">
        <v>168072</v>
      </c>
    </row>
    <row r="16" spans="1:4" ht="12.75">
      <c r="A16" t="s">
        <v>17</v>
      </c>
      <c r="C16" s="8">
        <v>16864</v>
      </c>
      <c r="D16" s="9">
        <v>16864</v>
      </c>
    </row>
    <row r="17" spans="3:4" ht="12.75">
      <c r="C17" s="25">
        <f>SUM(C12:C16)</f>
        <v>224450</v>
      </c>
      <c r="D17" s="10">
        <f>SUM(D12:D16)</f>
        <v>223199</v>
      </c>
    </row>
    <row r="18" spans="3:4" ht="12.75">
      <c r="C18" s="8"/>
      <c r="D18" s="9"/>
    </row>
    <row r="19" spans="1:4" ht="12.75">
      <c r="A19" s="3" t="s">
        <v>18</v>
      </c>
      <c r="C19" s="8"/>
      <c r="D19" s="9"/>
    </row>
    <row r="20" spans="1:4" ht="12.75">
      <c r="A20" t="s">
        <v>19</v>
      </c>
      <c r="C20" s="8">
        <v>7622</v>
      </c>
      <c r="D20" s="9">
        <v>7499</v>
      </c>
    </row>
    <row r="21" spans="1:4" ht="12.75">
      <c r="A21" t="s">
        <v>81</v>
      </c>
      <c r="C21" s="8">
        <v>393050</v>
      </c>
      <c r="D21" s="9">
        <v>279482</v>
      </c>
    </row>
    <row r="22" spans="1:4" ht="12.75">
      <c r="A22" t="s">
        <v>20</v>
      </c>
      <c r="C22" s="8">
        <f>SUM(101096321.88+16588020.12+570450)/1000</f>
        <v>118254.792</v>
      </c>
      <c r="D22" s="16">
        <v>99441</v>
      </c>
    </row>
    <row r="23" spans="1:4" ht="12.75">
      <c r="A23" t="s">
        <v>21</v>
      </c>
      <c r="C23" s="8">
        <v>35745</v>
      </c>
      <c r="D23" s="9">
        <v>57734</v>
      </c>
    </row>
    <row r="24" spans="1:4" ht="12.75">
      <c r="A24" t="s">
        <v>22</v>
      </c>
      <c r="C24" s="8">
        <v>11507</v>
      </c>
      <c r="D24" s="9">
        <v>11087</v>
      </c>
    </row>
    <row r="25" spans="1:4" ht="12.75">
      <c r="A25" t="s">
        <v>23</v>
      </c>
      <c r="C25" s="8">
        <f>SUM(1675110.98+15138597.17)/1000</f>
        <v>16813.70815</v>
      </c>
      <c r="D25" s="9">
        <v>10533</v>
      </c>
    </row>
    <row r="26" spans="3:4" ht="12.75">
      <c r="C26" s="25">
        <f>SUM(C20:C25)</f>
        <v>582992.50015</v>
      </c>
      <c r="D26" s="10">
        <f>SUM(D20:D25)</f>
        <v>465776</v>
      </c>
    </row>
    <row r="27" spans="3:4" ht="12.75">
      <c r="C27" s="8"/>
      <c r="D27" s="9"/>
    </row>
    <row r="28" spans="1:4" ht="12.75">
      <c r="A28" s="3" t="s">
        <v>62</v>
      </c>
      <c r="C28" s="8"/>
      <c r="D28" s="9"/>
    </row>
    <row r="29" spans="1:4" ht="12.75">
      <c r="A29" t="s">
        <v>24</v>
      </c>
      <c r="C29" s="8">
        <f>SUM(47974411.22+104848425.62+30232242.72)/1000</f>
        <v>183055.07956</v>
      </c>
      <c r="D29" s="9">
        <v>113504</v>
      </c>
    </row>
    <row r="30" spans="1:4" ht="12.75">
      <c r="A30" t="s">
        <v>25</v>
      </c>
      <c r="C30" s="8">
        <f>SUM(45250000+51322903.02+18580379.01+33050-661.09+2706684.01)/1000</f>
        <v>117892.35495000002</v>
      </c>
      <c r="D30" s="9">
        <v>150664</v>
      </c>
    </row>
    <row r="31" spans="1:4" ht="12.75">
      <c r="A31" t="s">
        <v>26</v>
      </c>
      <c r="C31" s="8">
        <v>23067</v>
      </c>
      <c r="D31" s="9">
        <v>17492</v>
      </c>
    </row>
    <row r="32" spans="1:4" ht="12.75">
      <c r="A32" t="s">
        <v>11</v>
      </c>
      <c r="C32" s="8">
        <v>8450</v>
      </c>
      <c r="D32" s="9">
        <v>6449</v>
      </c>
    </row>
    <row r="33" spans="3:4" ht="12.75">
      <c r="C33" s="25">
        <f>SUM(C29:C32)</f>
        <v>332464.43451000005</v>
      </c>
      <c r="D33" s="10">
        <f>SUM(D29:D32)</f>
        <v>288109</v>
      </c>
    </row>
    <row r="34" spans="3:4" ht="12.75">
      <c r="C34" s="11"/>
      <c r="D34" s="12"/>
    </row>
    <row r="35" spans="1:4" ht="12.75">
      <c r="A35" s="3" t="s">
        <v>27</v>
      </c>
      <c r="C35" s="13">
        <f>+C26-C33</f>
        <v>250528.06563999993</v>
      </c>
      <c r="D35" s="14">
        <f>+D26-D33</f>
        <v>177667</v>
      </c>
    </row>
    <row r="36" spans="3:4" ht="12.75">
      <c r="C36" s="8"/>
      <c r="D36" s="9"/>
    </row>
    <row r="37" spans="3:4" ht="13.5" thickBot="1">
      <c r="C37" s="22">
        <f>+C17+C35</f>
        <v>474978.0656399999</v>
      </c>
      <c r="D37" s="24">
        <f>+D17+D35</f>
        <v>400866</v>
      </c>
    </row>
    <row r="38" spans="3:4" ht="12.75">
      <c r="C38" s="11"/>
      <c r="D38" s="12"/>
    </row>
    <row r="39" spans="1:4" ht="12.75">
      <c r="A39" s="3" t="s">
        <v>28</v>
      </c>
      <c r="C39" s="8"/>
      <c r="D39" s="9"/>
    </row>
    <row r="40" spans="3:4" ht="12.75">
      <c r="C40" s="8"/>
      <c r="D40" s="9"/>
    </row>
    <row r="41" spans="1:4" ht="12.75">
      <c r="A41" t="s">
        <v>29</v>
      </c>
      <c r="C41" s="8">
        <v>103258</v>
      </c>
      <c r="D41" s="9">
        <v>103248</v>
      </c>
    </row>
    <row r="42" spans="1:4" ht="12.75">
      <c r="A42" t="s">
        <v>30</v>
      </c>
      <c r="C42" s="13">
        <f>SUM(20433387.34+19253272.03+5253382.96)/1000</f>
        <v>44940.042330000004</v>
      </c>
      <c r="D42" s="14">
        <v>44560</v>
      </c>
    </row>
    <row r="43" spans="1:4" ht="12.75">
      <c r="A43" s="3" t="s">
        <v>31</v>
      </c>
      <c r="C43" s="8">
        <f>SUM(C41:C42)</f>
        <v>148198.04233</v>
      </c>
      <c r="D43" s="9">
        <f>SUM(D41:D42)</f>
        <v>147808</v>
      </c>
    </row>
    <row r="44" spans="1:4" ht="12.75">
      <c r="A44" s="3" t="s">
        <v>32</v>
      </c>
      <c r="C44" s="8">
        <v>1878</v>
      </c>
      <c r="D44" s="9">
        <v>1901</v>
      </c>
    </row>
    <row r="45" spans="1:4" ht="12.75">
      <c r="A45" s="3" t="s">
        <v>33</v>
      </c>
      <c r="C45" s="8"/>
      <c r="D45" s="9"/>
    </row>
    <row r="46" spans="1:4" ht="12.75">
      <c r="A46" t="s">
        <v>25</v>
      </c>
      <c r="C46" s="8">
        <f>SUM(320951809.67+2145126.78)/1000</f>
        <v>323096.93645</v>
      </c>
      <c r="D46" s="9">
        <v>235703</v>
      </c>
    </row>
    <row r="47" spans="1:4" ht="12.75">
      <c r="A47" s="26" t="s">
        <v>97</v>
      </c>
      <c r="C47" s="8">
        <v>0</v>
      </c>
      <c r="D47" s="9">
        <v>13200</v>
      </c>
    </row>
    <row r="48" spans="1:4" ht="12.75">
      <c r="A48" t="s">
        <v>34</v>
      </c>
      <c r="C48" s="8">
        <v>1805</v>
      </c>
      <c r="D48" s="9">
        <v>2254</v>
      </c>
    </row>
    <row r="49" spans="3:4" ht="13.5" thickBot="1">
      <c r="C49" s="17">
        <f>SUM(C43:C48)</f>
        <v>474977.97878</v>
      </c>
      <c r="D49" s="23">
        <f>SUM(D43:D48)</f>
        <v>400866</v>
      </c>
    </row>
    <row r="50" spans="3:4" ht="12.75">
      <c r="C50" s="8"/>
      <c r="D50" s="9"/>
    </row>
    <row r="51" spans="3:4" ht="12.75">
      <c r="C51" s="8"/>
      <c r="D51" s="9"/>
    </row>
    <row r="52" spans="3:4" ht="12.75">
      <c r="C52" s="8"/>
      <c r="D52" s="9"/>
    </row>
    <row r="53" spans="3:4" ht="12.75">
      <c r="C53" s="8"/>
      <c r="D53" s="9"/>
    </row>
    <row r="54" spans="1:4" ht="12.75">
      <c r="A54" s="3" t="s">
        <v>123</v>
      </c>
      <c r="C54" s="8"/>
      <c r="D54" s="9"/>
    </row>
    <row r="55" spans="1:4" ht="12.75">
      <c r="A55" s="3" t="s">
        <v>124</v>
      </c>
      <c r="C55" s="8"/>
      <c r="D55" s="9"/>
    </row>
    <row r="56" spans="3:4" ht="12.75">
      <c r="C56" s="8"/>
      <c r="D56" s="9"/>
    </row>
    <row r="57" spans="3:4" ht="12.75">
      <c r="C57" s="8"/>
      <c r="D57" s="9"/>
    </row>
    <row r="58" spans="3:4" ht="12.75">
      <c r="C58" s="8"/>
      <c r="D58" s="9"/>
    </row>
    <row r="59" spans="1:4" ht="12.75">
      <c r="A59" s="3" t="s">
        <v>92</v>
      </c>
      <c r="C59" s="8"/>
      <c r="D59" s="9"/>
    </row>
    <row r="60" spans="3:4" ht="12.75">
      <c r="C60" s="8"/>
      <c r="D60" s="9"/>
    </row>
    <row r="61" spans="1:4" ht="13.5" thickBot="1">
      <c r="A61" t="s">
        <v>95</v>
      </c>
      <c r="C61" s="20">
        <f>SUM(C43-C16)/C41</f>
        <v>1.2719018606790757</v>
      </c>
      <c r="D61" s="21">
        <f>SUM(D43-D16)/D41</f>
        <v>1.2682473268247327</v>
      </c>
    </row>
    <row r="62" spans="3:4" ht="12.75">
      <c r="C62" s="8"/>
      <c r="D62" s="9"/>
    </row>
    <row r="63" spans="3:4" ht="12.75">
      <c r="C63" s="8"/>
      <c r="D63" s="9"/>
    </row>
    <row r="64" spans="3:4" ht="12.75">
      <c r="C64" s="8"/>
      <c r="D64" s="9"/>
    </row>
    <row r="65" spans="3:4" ht="12.75">
      <c r="C65" s="8"/>
      <c r="D65" s="9"/>
    </row>
    <row r="66" spans="3:4" ht="12.75">
      <c r="C66" s="8"/>
      <c r="D66" s="9"/>
    </row>
    <row r="67" spans="3:4" ht="12.75">
      <c r="C67" s="8"/>
      <c r="D67" s="9"/>
    </row>
    <row r="68" spans="3:4" ht="12.75">
      <c r="C68" s="8"/>
      <c r="D68" s="9"/>
    </row>
    <row r="69" spans="3:4" ht="12.75">
      <c r="C69" s="8"/>
      <c r="D69" s="9"/>
    </row>
    <row r="70" spans="3:4" ht="12.75">
      <c r="C70" s="8"/>
      <c r="D70" s="9"/>
    </row>
    <row r="71" spans="3:4" ht="12.75">
      <c r="C71" s="8"/>
      <c r="D71" s="9"/>
    </row>
    <row r="72" spans="3:4" ht="12.75">
      <c r="C72" s="8"/>
      <c r="D72" s="9"/>
    </row>
    <row r="73" spans="3:4" ht="12.75">
      <c r="C73" s="8"/>
      <c r="D73" s="9"/>
    </row>
    <row r="74" spans="3:4" ht="12.75">
      <c r="C74" s="8"/>
      <c r="D74" s="9"/>
    </row>
    <row r="75" spans="3:4" ht="12.75">
      <c r="C75" s="8"/>
      <c r="D75" s="9"/>
    </row>
    <row r="76" spans="3:4" ht="12.75">
      <c r="C76" s="8"/>
      <c r="D76" s="9"/>
    </row>
    <row r="77" spans="3:4" ht="12.75">
      <c r="C77" s="8"/>
      <c r="D77" s="9"/>
    </row>
    <row r="78" spans="3:4" ht="12.75">
      <c r="C78" s="8"/>
      <c r="D78" s="9"/>
    </row>
    <row r="79" spans="3:4" ht="12.75">
      <c r="C79" s="8"/>
      <c r="D79" s="9"/>
    </row>
    <row r="80" spans="3:4" ht="12.75">
      <c r="C80" s="8"/>
      <c r="D80" s="9"/>
    </row>
    <row r="81" spans="3:4" ht="12.75">
      <c r="C81" s="8"/>
      <c r="D81" s="9"/>
    </row>
    <row r="82" spans="3:4" ht="12.75">
      <c r="C82" s="8"/>
      <c r="D82" s="9"/>
    </row>
    <row r="83" spans="3:4" ht="12.75">
      <c r="C83" s="8"/>
      <c r="D83" s="9"/>
    </row>
    <row r="84" spans="3:4" ht="12.75">
      <c r="C84" s="8"/>
      <c r="D84" s="9"/>
    </row>
    <row r="85" spans="3:4" ht="12.75">
      <c r="C85" s="8"/>
      <c r="D85" s="9"/>
    </row>
    <row r="86" spans="3:4" ht="12.75">
      <c r="C86" s="8"/>
      <c r="D86" s="9"/>
    </row>
    <row r="87" spans="3:4" ht="12.75">
      <c r="C87" s="8"/>
      <c r="D87" s="9"/>
    </row>
    <row r="88" spans="3:4" ht="12.75">
      <c r="C88" s="8"/>
      <c r="D88" s="9"/>
    </row>
    <row r="89" spans="3:4" ht="12.75">
      <c r="C89" s="8"/>
      <c r="D89" s="9"/>
    </row>
    <row r="90" spans="3:4" ht="12.75">
      <c r="C90" s="8"/>
      <c r="D90" s="9"/>
    </row>
    <row r="91" spans="3:4" ht="12.75">
      <c r="C91" s="8"/>
      <c r="D91" s="9"/>
    </row>
    <row r="92" spans="3:4" ht="12.75">
      <c r="C92" s="8"/>
      <c r="D92" s="9"/>
    </row>
    <row r="93" spans="3:4" ht="12.75">
      <c r="C93" s="8"/>
      <c r="D93" s="9"/>
    </row>
    <row r="94" spans="3:4" ht="12.75">
      <c r="C94" s="8"/>
      <c r="D94" s="9"/>
    </row>
    <row r="95" spans="3:4" ht="12.75">
      <c r="C95" s="8"/>
      <c r="D95" s="9"/>
    </row>
    <row r="96" spans="3:4" ht="12.75">
      <c r="C96" s="8"/>
      <c r="D96" s="9"/>
    </row>
    <row r="97" spans="3:4" ht="12.75">
      <c r="C97" s="8"/>
      <c r="D97" s="9"/>
    </row>
    <row r="98" spans="3:4" ht="12.75">
      <c r="C98" s="8"/>
      <c r="D98" s="9"/>
    </row>
    <row r="99" spans="3:4" ht="12.75">
      <c r="C99" s="8"/>
      <c r="D99" s="9"/>
    </row>
    <row r="100" spans="3:4" ht="12.75">
      <c r="C100" s="8"/>
      <c r="D100" s="9"/>
    </row>
    <row r="101" spans="3:4" ht="12.75">
      <c r="C101" s="8"/>
      <c r="D101" s="9"/>
    </row>
    <row r="102" spans="3:4" ht="12.75">
      <c r="C102" s="8"/>
      <c r="D102" s="9"/>
    </row>
    <row r="103" spans="3:4" ht="12.75">
      <c r="C103" s="8"/>
      <c r="D103" s="9"/>
    </row>
    <row r="104" spans="3:4" ht="12.75">
      <c r="C104" s="8"/>
      <c r="D104" s="9"/>
    </row>
    <row r="105" spans="3:4" ht="12.75">
      <c r="C105" s="8"/>
      <c r="D105" s="9"/>
    </row>
    <row r="106" spans="3:4" ht="12.75">
      <c r="C106" s="8"/>
      <c r="D106" s="9"/>
    </row>
    <row r="107" spans="3:4" ht="12.75">
      <c r="C107" s="8"/>
      <c r="D107" s="9"/>
    </row>
    <row r="108" spans="3:4" ht="12.75">
      <c r="C108" s="8"/>
      <c r="D108" s="9"/>
    </row>
    <row r="109" spans="3:4" ht="12.75">
      <c r="C109" s="8"/>
      <c r="D109" s="9"/>
    </row>
    <row r="110" spans="3:4" ht="12.75">
      <c r="C110" s="8"/>
      <c r="D110" s="9"/>
    </row>
    <row r="111" spans="3:4" ht="12.75">
      <c r="C111" s="8"/>
      <c r="D111" s="9"/>
    </row>
    <row r="112" spans="3:4" ht="12.75">
      <c r="C112" s="8"/>
      <c r="D112" s="9"/>
    </row>
    <row r="113" spans="3:4" ht="12.75">
      <c r="C113" s="8"/>
      <c r="D113" s="9"/>
    </row>
    <row r="114" spans="3:4" ht="12.75">
      <c r="C114" s="8"/>
      <c r="D114" s="9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</sheetData>
  <printOptions/>
  <pageMargins left="1.15" right="1.1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32">
      <selection activeCell="C38" sqref="C38"/>
    </sheetView>
  </sheetViews>
  <sheetFormatPr defaultColWidth="9.140625" defaultRowHeight="12.75"/>
  <cols>
    <col min="1" max="1" width="2.7109375" style="0" customWidth="1"/>
    <col min="2" max="2" width="36.7109375" style="0" customWidth="1"/>
    <col min="3" max="3" width="13.421875" style="0" customWidth="1"/>
    <col min="4" max="4" width="15.421875" style="0" customWidth="1"/>
    <col min="5" max="5" width="15.7109375" style="0" customWidth="1"/>
    <col min="6" max="6" width="14.00390625" style="0" customWidth="1"/>
    <col min="7" max="7" width="15.7109375" style="0" customWidth="1"/>
  </cols>
  <sheetData>
    <row r="1" s="30" customFormat="1" ht="15">
      <c r="A1" s="29" t="s">
        <v>0</v>
      </c>
    </row>
    <row r="2" s="30" customFormat="1" ht="15">
      <c r="A2" s="29" t="s">
        <v>90</v>
      </c>
    </row>
    <row r="3" s="30" customFormat="1" ht="15">
      <c r="A3" s="29" t="s">
        <v>106</v>
      </c>
    </row>
    <row r="5" ht="12.75">
      <c r="F5" s="2" t="s">
        <v>61</v>
      </c>
    </row>
    <row r="6" spans="2:6" ht="12.75">
      <c r="B6" s="2"/>
      <c r="C6" s="2" t="s">
        <v>63</v>
      </c>
      <c r="D6" s="2" t="s">
        <v>64</v>
      </c>
      <c r="E6" s="2" t="s">
        <v>65</v>
      </c>
      <c r="F6" s="2" t="s">
        <v>66</v>
      </c>
    </row>
    <row r="7" spans="1:6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</row>
    <row r="9" ht="12.75">
      <c r="A9" s="7" t="s">
        <v>109</v>
      </c>
    </row>
    <row r="10" ht="12.75">
      <c r="A10" s="3"/>
    </row>
    <row r="11" spans="1:7" ht="12.75">
      <c r="A11" s="26" t="s">
        <v>99</v>
      </c>
      <c r="C11" s="8">
        <v>103248</v>
      </c>
      <c r="D11" s="8">
        <v>20474</v>
      </c>
      <c r="E11" s="8">
        <v>24086</v>
      </c>
      <c r="F11" s="8">
        <f>SUM(C11:E11)</f>
        <v>147808</v>
      </c>
      <c r="G11" s="3"/>
    </row>
    <row r="12" spans="1:7" ht="12.75">
      <c r="A12" s="26"/>
      <c r="C12" s="8"/>
      <c r="D12" s="8"/>
      <c r="E12" s="8"/>
      <c r="F12" s="8"/>
      <c r="G12" s="3"/>
    </row>
    <row r="13" spans="1:7" ht="12.75">
      <c r="A13" t="s">
        <v>7</v>
      </c>
      <c r="C13" s="8">
        <v>0</v>
      </c>
      <c r="D13" s="8">
        <v>0</v>
      </c>
      <c r="E13" s="8">
        <v>5253</v>
      </c>
      <c r="F13" s="8">
        <f>SUM(C13:E13)</f>
        <v>5253</v>
      </c>
      <c r="G13" s="3"/>
    </row>
    <row r="14" spans="3:7" ht="12.75">
      <c r="C14" s="8"/>
      <c r="D14" s="8"/>
      <c r="E14" s="8"/>
      <c r="F14" s="8"/>
      <c r="G14" s="3"/>
    </row>
    <row r="15" spans="1:7" ht="12.75">
      <c r="A15" t="s">
        <v>112</v>
      </c>
      <c r="C15" s="8">
        <v>10</v>
      </c>
      <c r="D15" s="8">
        <v>0</v>
      </c>
      <c r="E15" s="8">
        <v>0</v>
      </c>
      <c r="F15" s="8">
        <f>SUM(C15:E15)</f>
        <v>10</v>
      </c>
      <c r="G15" s="3"/>
    </row>
    <row r="16" spans="3:7" ht="12.75">
      <c r="C16" s="8"/>
      <c r="D16" s="8"/>
      <c r="E16" s="8"/>
      <c r="F16" s="8"/>
      <c r="G16" s="3"/>
    </row>
    <row r="17" spans="1:7" ht="12.75">
      <c r="A17" t="s">
        <v>111</v>
      </c>
      <c r="C17" s="8"/>
      <c r="D17" s="8">
        <v>-41</v>
      </c>
      <c r="E17" s="8"/>
      <c r="F17" s="8">
        <f>SUM(C17:E17)</f>
        <v>-41</v>
      </c>
      <c r="G17" s="3"/>
    </row>
    <row r="18" spans="3:7" ht="12.75">
      <c r="C18" s="8"/>
      <c r="D18" s="8"/>
      <c r="E18" s="8"/>
      <c r="F18" s="8"/>
      <c r="G18" s="3"/>
    </row>
    <row r="19" spans="1:7" ht="12.75">
      <c r="A19" s="26" t="s">
        <v>110</v>
      </c>
      <c r="C19" s="8">
        <v>0</v>
      </c>
      <c r="D19" s="8">
        <v>0</v>
      </c>
      <c r="E19" s="8">
        <v>-4832</v>
      </c>
      <c r="F19" s="8">
        <f>SUM(C19:E19)</f>
        <v>-4832</v>
      </c>
      <c r="G19" s="3"/>
    </row>
    <row r="20" spans="3:7" ht="12.75">
      <c r="C20" s="13"/>
      <c r="D20" s="13"/>
      <c r="E20" s="13"/>
      <c r="F20" s="13"/>
      <c r="G20" s="3"/>
    </row>
    <row r="21" spans="1:7" ht="13.5" thickBot="1">
      <c r="A21" s="26" t="s">
        <v>107</v>
      </c>
      <c r="C21" s="17">
        <f>SUM(C11:C20)</f>
        <v>103258</v>
      </c>
      <c r="D21" s="17">
        <f>SUM(D11:D20)</f>
        <v>20433</v>
      </c>
      <c r="E21" s="17">
        <f>SUM(E11:E20)</f>
        <v>24507</v>
      </c>
      <c r="F21" s="17">
        <f>SUM(F11:F20)</f>
        <v>148198</v>
      </c>
      <c r="G21" s="3"/>
    </row>
    <row r="22" spans="3:7" ht="12.75">
      <c r="C22" s="3"/>
      <c r="D22" s="3"/>
      <c r="E22" s="3"/>
      <c r="F22" s="3"/>
      <c r="G22" s="3"/>
    </row>
    <row r="25" spans="1:6" ht="12.75">
      <c r="A25" s="3"/>
      <c r="B25" s="3"/>
      <c r="C25" s="3"/>
      <c r="D25" s="3"/>
      <c r="E25" s="3"/>
      <c r="F25" s="2" t="s">
        <v>61</v>
      </c>
    </row>
    <row r="26" spans="1:6" ht="12.75">
      <c r="A26" s="3"/>
      <c r="B26" s="2"/>
      <c r="C26" s="2" t="s">
        <v>63</v>
      </c>
      <c r="D26" s="2" t="s">
        <v>64</v>
      </c>
      <c r="E26" s="2" t="s">
        <v>65</v>
      </c>
      <c r="F26" s="2" t="s">
        <v>66</v>
      </c>
    </row>
    <row r="27" spans="1:6" ht="12.75">
      <c r="A27" s="2"/>
      <c r="B27" s="2"/>
      <c r="C27" s="2" t="s">
        <v>1</v>
      </c>
      <c r="D27" s="2" t="s">
        <v>1</v>
      </c>
      <c r="E27" s="2" t="s">
        <v>1</v>
      </c>
      <c r="F27" s="2" t="s">
        <v>1</v>
      </c>
    </row>
    <row r="28" spans="1:6" ht="12.75">
      <c r="A28" s="3"/>
      <c r="B28" s="3"/>
      <c r="C28" s="3"/>
      <c r="D28" s="3"/>
      <c r="E28" s="3"/>
      <c r="F28" s="3"/>
    </row>
    <row r="29" spans="1:6" ht="12.75">
      <c r="A29" s="7" t="s">
        <v>115</v>
      </c>
      <c r="B29" s="3"/>
      <c r="C29" s="3"/>
      <c r="D29" s="3"/>
      <c r="E29" s="3"/>
      <c r="F29" s="3"/>
    </row>
    <row r="30" spans="1:6" ht="12.75">
      <c r="A30" s="26"/>
      <c r="B30" s="26"/>
      <c r="C30" s="26"/>
      <c r="D30" s="26"/>
      <c r="E30" s="26"/>
      <c r="F30" s="26"/>
    </row>
    <row r="31" spans="1:6" ht="12.75">
      <c r="A31" s="26" t="s">
        <v>116</v>
      </c>
      <c r="B31" s="26"/>
      <c r="C31" s="19">
        <v>68661</v>
      </c>
      <c r="D31" s="19">
        <v>21006</v>
      </c>
      <c r="E31" s="19">
        <v>21874</v>
      </c>
      <c r="F31" s="19">
        <f>SUM(C31:E31)</f>
        <v>111541</v>
      </c>
    </row>
    <row r="32" spans="1:6" ht="12.75">
      <c r="A32" s="26"/>
      <c r="B32" s="26"/>
      <c r="C32" s="19"/>
      <c r="D32" s="19"/>
      <c r="E32" s="19"/>
      <c r="F32" s="19"/>
    </row>
    <row r="33" spans="1:6" ht="12.75">
      <c r="A33" s="26" t="s">
        <v>7</v>
      </c>
      <c r="B33" s="26"/>
      <c r="C33" s="19">
        <v>0</v>
      </c>
      <c r="D33" s="19">
        <v>0</v>
      </c>
      <c r="E33" s="19">
        <v>6915</v>
      </c>
      <c r="F33" s="19">
        <f>SUM(C33:E33)</f>
        <v>6915</v>
      </c>
    </row>
    <row r="34" spans="1:6" ht="12.75">
      <c r="A34" s="26"/>
      <c r="B34" s="26"/>
      <c r="C34" s="19"/>
      <c r="D34" s="19"/>
      <c r="E34" s="19"/>
      <c r="F34" s="19"/>
    </row>
    <row r="35" spans="1:6" ht="12.75">
      <c r="A35" s="26" t="s">
        <v>118</v>
      </c>
      <c r="B35" s="26"/>
      <c r="C35" s="19">
        <v>34587</v>
      </c>
      <c r="D35" s="19">
        <v>55</v>
      </c>
      <c r="E35" s="19">
        <v>0</v>
      </c>
      <c r="F35" s="19">
        <f>SUM(C35:E35)</f>
        <v>34642</v>
      </c>
    </row>
    <row r="36" spans="1:6" ht="12.75">
      <c r="A36" s="26"/>
      <c r="B36" s="26"/>
      <c r="C36" s="19"/>
      <c r="D36" s="19"/>
      <c r="E36" s="19"/>
      <c r="F36" s="19"/>
    </row>
    <row r="37" spans="1:6" ht="12.75">
      <c r="A37" s="26" t="s">
        <v>110</v>
      </c>
      <c r="B37" s="26"/>
      <c r="C37" s="19">
        <v>0</v>
      </c>
      <c r="D37" s="19">
        <v>0</v>
      </c>
      <c r="E37" s="19">
        <v>-4956</v>
      </c>
      <c r="F37" s="19">
        <f>SUM(C37:E37)</f>
        <v>-4956</v>
      </c>
    </row>
    <row r="38" spans="1:6" ht="12.75">
      <c r="A38" s="26"/>
      <c r="B38" s="26"/>
      <c r="C38" s="28"/>
      <c r="D38" s="28"/>
      <c r="E38" s="28"/>
      <c r="F38" s="28"/>
    </row>
    <row r="39" spans="1:6" ht="13.5" thickBot="1">
      <c r="A39" s="26" t="s">
        <v>117</v>
      </c>
      <c r="B39" s="26"/>
      <c r="C39" s="23">
        <f>SUM(C31:C38)</f>
        <v>103248</v>
      </c>
      <c r="D39" s="23">
        <f>SUM(D31:D38)</f>
        <v>21061</v>
      </c>
      <c r="E39" s="23">
        <f>SUM(E31:E38)</f>
        <v>23833</v>
      </c>
      <c r="F39" s="23">
        <f>SUM(F31:F38)</f>
        <v>148142</v>
      </c>
    </row>
    <row r="40" spans="1:6" ht="12.75">
      <c r="A40" s="26"/>
      <c r="B40" s="26"/>
      <c r="C40" s="26"/>
      <c r="D40" s="26"/>
      <c r="E40" s="26"/>
      <c r="F40" s="26"/>
    </row>
    <row r="44" s="26" customFormat="1" ht="12.75">
      <c r="A44" s="3" t="s">
        <v>87</v>
      </c>
    </row>
    <row r="45" s="26" customFormat="1" ht="12.75">
      <c r="A45" s="3" t="s">
        <v>98</v>
      </c>
    </row>
  </sheetData>
  <printOptions/>
  <pageMargins left="0.9" right="0.9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30">
      <selection activeCell="B14" sqref="B14"/>
    </sheetView>
  </sheetViews>
  <sheetFormatPr defaultColWidth="9.140625" defaultRowHeight="12.75"/>
  <cols>
    <col min="1" max="1" width="5.7109375" style="0" customWidth="1"/>
    <col min="2" max="2" width="52.57421875" style="0" customWidth="1"/>
    <col min="3" max="5" width="15.7109375" style="0" customWidth="1"/>
  </cols>
  <sheetData>
    <row r="1" s="30" customFormat="1" ht="15">
      <c r="A1" s="29" t="s">
        <v>0</v>
      </c>
    </row>
    <row r="2" s="30" customFormat="1" ht="15">
      <c r="A2" s="29" t="s">
        <v>108</v>
      </c>
    </row>
    <row r="3" ht="15.75">
      <c r="A3" s="5"/>
    </row>
    <row r="4" spans="3:4" ht="12.75">
      <c r="C4" s="2" t="s">
        <v>61</v>
      </c>
      <c r="D4" s="4" t="s">
        <v>61</v>
      </c>
    </row>
    <row r="5" spans="4:5" ht="12.75">
      <c r="D5" s="4" t="s">
        <v>71</v>
      </c>
      <c r="E5" s="4"/>
    </row>
    <row r="6" spans="3:5" ht="12.75">
      <c r="C6" s="2" t="s">
        <v>69</v>
      </c>
      <c r="D6" s="4" t="s">
        <v>119</v>
      </c>
      <c r="E6" s="4"/>
    </row>
    <row r="7" spans="3:5" ht="12.75">
      <c r="C7" s="2" t="s">
        <v>73</v>
      </c>
      <c r="D7" s="4" t="s">
        <v>74</v>
      </c>
      <c r="E7" s="4"/>
    </row>
    <row r="8" spans="3:5" ht="12.75">
      <c r="C8" s="2" t="s">
        <v>101</v>
      </c>
      <c r="D8" s="4" t="s">
        <v>103</v>
      </c>
      <c r="E8" s="4"/>
    </row>
    <row r="9" spans="3:5" ht="12.75">
      <c r="C9" s="2" t="s">
        <v>1</v>
      </c>
      <c r="D9" s="4" t="s">
        <v>1</v>
      </c>
      <c r="E9" s="1"/>
    </row>
    <row r="10" ht="12.75">
      <c r="D10" s="26"/>
    </row>
    <row r="11" spans="1:4" ht="12.75">
      <c r="A11" s="3" t="s">
        <v>36</v>
      </c>
      <c r="D11" s="26"/>
    </row>
    <row r="12" spans="1:4" ht="12.75">
      <c r="A12" t="s">
        <v>37</v>
      </c>
      <c r="C12" s="9">
        <v>9925</v>
      </c>
      <c r="D12" s="9">
        <v>8821</v>
      </c>
    </row>
    <row r="13" spans="1:4" ht="12.75">
      <c r="A13" s="6" t="s">
        <v>38</v>
      </c>
      <c r="C13" s="9"/>
      <c r="D13" s="9"/>
    </row>
    <row r="14" spans="1:4" ht="12.75">
      <c r="A14" t="s">
        <v>39</v>
      </c>
      <c r="C14" s="9">
        <v>15651</v>
      </c>
      <c r="D14" s="9">
        <v>9981</v>
      </c>
    </row>
    <row r="15" spans="1:4" ht="12.75">
      <c r="A15" t="s">
        <v>40</v>
      </c>
      <c r="C15" s="9">
        <v>-29</v>
      </c>
      <c r="D15" s="9">
        <v>-39</v>
      </c>
    </row>
    <row r="16" spans="1:4" ht="12.75">
      <c r="A16" t="s">
        <v>14</v>
      </c>
      <c r="C16" s="9"/>
      <c r="D16" s="9"/>
    </row>
    <row r="17" spans="1:4" ht="12.75">
      <c r="A17" s="1" t="s">
        <v>67</v>
      </c>
      <c r="B17" t="s">
        <v>41</v>
      </c>
      <c r="C17" s="9">
        <v>2538</v>
      </c>
      <c r="D17" s="9">
        <v>2366</v>
      </c>
    </row>
    <row r="18" spans="1:4" ht="12.75">
      <c r="A18" s="1" t="s">
        <v>67</v>
      </c>
      <c r="B18" t="s">
        <v>120</v>
      </c>
      <c r="C18" s="9">
        <v>0</v>
      </c>
      <c r="D18" s="9">
        <v>-36</v>
      </c>
    </row>
    <row r="19" spans="1:4" ht="12.75">
      <c r="A19" t="s">
        <v>113</v>
      </c>
      <c r="C19" s="9">
        <v>513</v>
      </c>
      <c r="D19" s="9">
        <v>-255</v>
      </c>
    </row>
    <row r="20" spans="3:4" ht="12.75">
      <c r="C20" s="14"/>
      <c r="D20" s="14"/>
    </row>
    <row r="21" spans="1:4" ht="12.75">
      <c r="A21" s="3" t="s">
        <v>42</v>
      </c>
      <c r="C21" s="9">
        <f>SUM(C12:C19)</f>
        <v>28598</v>
      </c>
      <c r="D21" s="9">
        <f>SUM(D12:D19)</f>
        <v>20838</v>
      </c>
    </row>
    <row r="22" spans="3:4" ht="12.75">
      <c r="C22" s="9"/>
      <c r="D22" s="9"/>
    </row>
    <row r="23" spans="1:4" ht="12.75">
      <c r="A23" t="s">
        <v>19</v>
      </c>
      <c r="C23" s="9">
        <v>-123</v>
      </c>
      <c r="D23" s="9">
        <v>-2234</v>
      </c>
    </row>
    <row r="24" spans="1:4" ht="12.75">
      <c r="A24" t="s">
        <v>43</v>
      </c>
      <c r="C24" s="9">
        <v>-23800</v>
      </c>
      <c r="D24" s="9">
        <v>-4314</v>
      </c>
    </row>
    <row r="25" spans="1:4" ht="12.75">
      <c r="A25" t="s">
        <v>21</v>
      </c>
      <c r="C25" s="9">
        <v>21989</v>
      </c>
      <c r="D25" s="9">
        <v>-12634</v>
      </c>
    </row>
    <row r="26" spans="1:4" ht="12.75">
      <c r="A26" t="s">
        <v>22</v>
      </c>
      <c r="C26" s="9">
        <v>-525</v>
      </c>
      <c r="D26" s="9">
        <v>-11</v>
      </c>
    </row>
    <row r="27" spans="1:4" ht="12.75">
      <c r="A27" t="s">
        <v>44</v>
      </c>
      <c r="C27" s="9">
        <v>56351</v>
      </c>
      <c r="D27" s="9">
        <v>44349</v>
      </c>
    </row>
    <row r="28" spans="3:4" ht="12.75">
      <c r="C28" s="14"/>
      <c r="D28" s="14"/>
    </row>
    <row r="29" spans="1:4" ht="12.75">
      <c r="A29" s="3" t="s">
        <v>56</v>
      </c>
      <c r="C29" s="9">
        <f>SUM(C21:C27)</f>
        <v>82490</v>
      </c>
      <c r="D29" s="9">
        <f>SUM(D21:D27)</f>
        <v>45994</v>
      </c>
    </row>
    <row r="30" spans="3:4" ht="12.75">
      <c r="C30" s="9"/>
      <c r="D30" s="9"/>
    </row>
    <row r="31" spans="1:4" ht="12.75">
      <c r="A31" t="s">
        <v>57</v>
      </c>
      <c r="C31" s="9">
        <v>-3141</v>
      </c>
      <c r="D31" s="9">
        <v>-1412</v>
      </c>
    </row>
    <row r="32" spans="3:4" ht="12.75">
      <c r="C32" s="14"/>
      <c r="D32" s="14"/>
    </row>
    <row r="33" spans="1:4" ht="12.75">
      <c r="A33" s="3" t="s">
        <v>45</v>
      </c>
      <c r="C33" s="10">
        <f>SUM(C29:C31)</f>
        <v>79349</v>
      </c>
      <c r="D33" s="10">
        <f>SUM(D29:D31)</f>
        <v>44582</v>
      </c>
    </row>
    <row r="34" spans="3:4" ht="12.75">
      <c r="C34" s="9"/>
      <c r="D34" s="9"/>
    </row>
    <row r="35" spans="1:4" ht="12.75">
      <c r="A35" s="3" t="s">
        <v>46</v>
      </c>
      <c r="C35" s="9"/>
      <c r="D35" s="9"/>
    </row>
    <row r="36" spans="1:4" ht="12.75">
      <c r="A36" t="s">
        <v>40</v>
      </c>
      <c r="C36" s="9">
        <f>-C15</f>
        <v>29</v>
      </c>
      <c r="D36" s="9">
        <f>-D15</f>
        <v>39</v>
      </c>
    </row>
    <row r="37" spans="1:3" ht="12.75">
      <c r="A37" t="s">
        <v>14</v>
      </c>
      <c r="C37" s="9"/>
    </row>
    <row r="38" spans="1:4" ht="12.75">
      <c r="A38" s="1" t="s">
        <v>67</v>
      </c>
      <c r="B38" t="s">
        <v>47</v>
      </c>
      <c r="C38" s="9">
        <v>-2912</v>
      </c>
      <c r="D38" s="9">
        <v>-7457</v>
      </c>
    </row>
    <row r="39" spans="1:4" ht="12.75">
      <c r="A39" s="1" t="s">
        <v>67</v>
      </c>
      <c r="B39" t="s">
        <v>114</v>
      </c>
      <c r="C39" s="9">
        <v>161</v>
      </c>
      <c r="D39" s="9">
        <v>130</v>
      </c>
    </row>
    <row r="40" spans="1:4" ht="12.75">
      <c r="A40" t="s">
        <v>48</v>
      </c>
      <c r="C40" s="9">
        <v>-73658</v>
      </c>
      <c r="D40" s="9">
        <v>-46755</v>
      </c>
    </row>
    <row r="41" spans="1:4" ht="12.75">
      <c r="A41" t="s">
        <v>16</v>
      </c>
      <c r="C41" s="9">
        <v>-15556</v>
      </c>
      <c r="D41" s="9">
        <v>-71385</v>
      </c>
    </row>
    <row r="42" spans="1:4" ht="12.75">
      <c r="A42" t="s">
        <v>96</v>
      </c>
      <c r="C42" s="9">
        <v>-35249</v>
      </c>
      <c r="D42" s="9">
        <v>-8994</v>
      </c>
    </row>
    <row r="43" spans="1:4" ht="12.75">
      <c r="A43" t="s">
        <v>121</v>
      </c>
      <c r="C43" s="9">
        <v>0</v>
      </c>
      <c r="D43" s="9">
        <v>-4000</v>
      </c>
    </row>
    <row r="44" spans="3:4" ht="12.75">
      <c r="C44" s="9"/>
      <c r="D44" s="9"/>
    </row>
    <row r="45" spans="1:4" ht="12.75">
      <c r="A45" s="3" t="s">
        <v>49</v>
      </c>
      <c r="C45" s="10">
        <f>SUM(C36:C44)</f>
        <v>-127185</v>
      </c>
      <c r="D45" s="10">
        <f>SUM(D36:D44)</f>
        <v>-138422</v>
      </c>
    </row>
    <row r="46" spans="3:4" ht="12.75">
      <c r="C46" s="9"/>
      <c r="D46" s="9"/>
    </row>
    <row r="47" spans="1:4" ht="12.75">
      <c r="A47" s="3" t="s">
        <v>50</v>
      </c>
      <c r="C47" s="9"/>
      <c r="D47" s="9"/>
    </row>
    <row r="48" spans="1:4" ht="12.75">
      <c r="A48" t="s">
        <v>51</v>
      </c>
      <c r="C48" s="9">
        <v>-9291</v>
      </c>
      <c r="D48" s="9">
        <v>-4631</v>
      </c>
    </row>
    <row r="49" spans="1:4" ht="12.75">
      <c r="A49" t="s">
        <v>53</v>
      </c>
      <c r="C49" s="9">
        <v>195257</v>
      </c>
      <c r="D49" s="9">
        <v>273691</v>
      </c>
    </row>
    <row r="50" spans="1:4" ht="12.75">
      <c r="A50" t="s">
        <v>86</v>
      </c>
      <c r="C50" s="9">
        <v>-141797</v>
      </c>
      <c r="D50" s="9">
        <v>-178767</v>
      </c>
    </row>
    <row r="51" spans="1:4" ht="12.75">
      <c r="A51" t="s">
        <v>84</v>
      </c>
      <c r="C51" s="9">
        <v>1969</v>
      </c>
      <c r="D51" s="9">
        <v>1278</v>
      </c>
    </row>
    <row r="52" spans="1:4" ht="12.75">
      <c r="A52" t="s">
        <v>85</v>
      </c>
      <c r="C52" s="9">
        <v>-807</v>
      </c>
      <c r="D52" s="9">
        <v>-306</v>
      </c>
    </row>
    <row r="53" spans="1:4" ht="12.75">
      <c r="A53" t="s">
        <v>52</v>
      </c>
      <c r="C53" s="9">
        <f>-C14</f>
        <v>-15651</v>
      </c>
      <c r="D53" s="9">
        <f>-D14</f>
        <v>-9981</v>
      </c>
    </row>
    <row r="54" spans="1:4" ht="12.75">
      <c r="A54" t="s">
        <v>110</v>
      </c>
      <c r="C54" s="9">
        <v>-4832</v>
      </c>
      <c r="D54" s="9">
        <v>-4956</v>
      </c>
    </row>
    <row r="55" spans="1:4" ht="12.75">
      <c r="A55" t="s">
        <v>122</v>
      </c>
      <c r="C55" s="9">
        <v>10</v>
      </c>
      <c r="D55" s="9">
        <v>34642</v>
      </c>
    </row>
    <row r="56" spans="1:5" ht="12.75">
      <c r="A56" t="s">
        <v>111</v>
      </c>
      <c r="C56" s="9">
        <v>-41</v>
      </c>
      <c r="D56" s="9">
        <v>0</v>
      </c>
      <c r="E56" s="27"/>
    </row>
    <row r="57" spans="1:4" ht="12.75">
      <c r="A57" t="s">
        <v>91</v>
      </c>
      <c r="C57" s="9">
        <v>23725</v>
      </c>
      <c r="D57" s="9">
        <v>7043</v>
      </c>
    </row>
    <row r="58" spans="3:4" ht="12.75">
      <c r="C58" s="9"/>
      <c r="D58" s="9"/>
    </row>
    <row r="59" spans="1:4" ht="12.75">
      <c r="A59" s="3" t="s">
        <v>102</v>
      </c>
      <c r="B59" s="3"/>
      <c r="C59" s="10">
        <f>SUM(C48:C57)</f>
        <v>48542</v>
      </c>
      <c r="D59" s="10">
        <f>SUM(D48:D57)</f>
        <v>118013</v>
      </c>
    </row>
    <row r="60" spans="1:4" ht="12.75">
      <c r="A60" s="3"/>
      <c r="B60" s="3"/>
      <c r="C60" s="9"/>
      <c r="D60" s="9"/>
    </row>
    <row r="61" spans="1:4" ht="12.75">
      <c r="A61" s="3" t="s">
        <v>58</v>
      </c>
      <c r="B61" s="3"/>
      <c r="C61" s="9">
        <f>+C33+C45+C59</f>
        <v>706</v>
      </c>
      <c r="D61" s="9">
        <f>+D33+D45+D59</f>
        <v>24173</v>
      </c>
    </row>
    <row r="62" spans="1:4" ht="12.75">
      <c r="A62" s="3"/>
      <c r="B62" s="3"/>
      <c r="C62" s="9"/>
      <c r="D62" s="9"/>
    </row>
    <row r="63" spans="1:4" ht="12.75">
      <c r="A63" s="3" t="s">
        <v>59</v>
      </c>
      <c r="B63" s="3"/>
      <c r="C63" s="9"/>
      <c r="D63" s="9"/>
    </row>
    <row r="64" spans="1:4" ht="12.75">
      <c r="A64" s="2" t="s">
        <v>68</v>
      </c>
      <c r="B64" s="3" t="s">
        <v>54</v>
      </c>
      <c r="C64" s="9">
        <v>-6959</v>
      </c>
      <c r="D64" s="9">
        <v>-7605</v>
      </c>
    </row>
    <row r="65" spans="1:4" ht="12.75">
      <c r="A65" s="2"/>
      <c r="B65" s="3"/>
      <c r="C65" s="9"/>
      <c r="D65" s="9"/>
    </row>
    <row r="66" spans="1:4" ht="13.5" thickBot="1">
      <c r="A66" s="2" t="s">
        <v>68</v>
      </c>
      <c r="B66" s="3" t="s">
        <v>55</v>
      </c>
      <c r="C66" s="15">
        <f>SUM(C61:C64)</f>
        <v>-6253</v>
      </c>
      <c r="D66" s="15">
        <f>SUM(D61:D64)</f>
        <v>16568</v>
      </c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spans="1:5" s="26" customFormat="1" ht="12.75">
      <c r="A71" s="3" t="s">
        <v>88</v>
      </c>
      <c r="E71" s="19"/>
    </row>
    <row r="72" spans="1:5" s="26" customFormat="1" ht="12.75">
      <c r="A72" s="3" t="s">
        <v>100</v>
      </c>
      <c r="E72" s="1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  <row r="87" ht="12.75">
      <c r="E87" s="9"/>
    </row>
    <row r="88" ht="12.75">
      <c r="E88" s="9"/>
    </row>
    <row r="89" ht="12.75">
      <c r="E89" s="9"/>
    </row>
    <row r="90" ht="12.75">
      <c r="E90" s="9"/>
    </row>
  </sheetData>
  <printOptions/>
  <pageMargins left="1.3" right="1.2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2004-02-27T08:07:21Z</cp:lastPrinted>
  <dcterms:created xsi:type="dcterms:W3CDTF">2002-11-01T02:02:35Z</dcterms:created>
  <dcterms:modified xsi:type="dcterms:W3CDTF">2004-02-27T08:07:38Z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-52120690</vt:i4>
  </property>
  <property fmtid="{D5CDD505-2E9C-101B-9397-08002B2CF9AE}" pid="3" name="_EmailSubject">
    <vt:lpwstr>QR-Final</vt:lpwstr>
  </property>
  <property fmtid="{D5CDD505-2E9C-101B-9397-08002B2CF9AE}" pid="4" name="_AuthorEmail">
    <vt:lpwstr>mlvh@ireka.com.my</vt:lpwstr>
  </property>
  <property fmtid="{D5CDD505-2E9C-101B-9397-08002B2CF9AE}" pid="5" name="_AuthorEmailDisplayName">
    <vt:lpwstr>Monica Lai</vt:lpwstr>
  </property>
</Properties>
</file>