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'BS'!$A$1:$E$62</definedName>
    <definedName name="_xlnm.Print_Area" localSheetId="3">'CS'!$A$1:$H$55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<sst xmlns="http://schemas.openxmlformats.org/spreadsheetml/2006/main" count="214" uniqueCount="145">
  <si>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</si>
  <si>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</si>
  <si>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</si>
  <si>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</si>
  <si>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</si>
  <si>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</si>
  <si>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</si>
  <si>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</si>
  <si>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</si>
  <si>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</si>
  <si>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</si>
  <si>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</si>
  <si>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</si>
  <si>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</si>
  <si>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</si>
  <si>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</si>
  <si>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</si>
  <si>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</si>
  <si>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</si>
  <si>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</si>
  <si>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</si>
  <si>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</si>
  <si>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</si>
  <si>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</si>
  <si>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</si>
  <si>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</si>
  <si>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</si>
  <si>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</si>
  <si>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</si>
  <si>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</si>
  <si>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</si>
  <si>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</si>
  <si>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</si>
  <si>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</si>
  <si>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</si>
  <si>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</si>
  <si>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</si>
  <si>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</si>
  <si>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</si>
  <si>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</si>
  <si>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</si>
  <si>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</si>
  <si>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</si>
  <si>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</si>
  <si>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</si>
  <si>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</si>
  <si>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</si>
  <si>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</si>
  <si>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</si>
  <si>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</si>
  <si>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</si>
  <si>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</si>
  <si>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</si>
  <si>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</si>
  <si>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</si>
  <si>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</si>
  <si>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</si>
  <si>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</si>
  <si>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</si>
  <si>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</si>
  <si>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</si>
  <si>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</si>
  <si>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</si>
  <si>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</si>
  <si>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</si>
  <si>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</si>
  <si>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</si>
  <si>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</si>
  <si>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</si>
  <si>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</si>
  <si>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Currency translation difference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</si>
  <si>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</si>
  <si>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</si>
  <si>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</si>
  <si>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</si>
  <si>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 xml:space="preserve">(The Condensed Consolidated Statement Of Changes In Equity should be read in conjunction with the 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</si>
  <si>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</si>
  <si>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</si>
  <si>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</si>
  <si>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</si>
  <si>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</si>
  <si>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</si>
  <si>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</si>
  <si>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</si>
  <si>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</si>
  <si>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</si>
  <si>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>31/03/06</t>
  </si>
  <si>
    <t xml:space="preserve">  Amount owing from associated companies</t>
  </si>
  <si>
    <t>PERIOD TO DATE</t>
  </si>
  <si>
    <t>Deferred tax liabilities</t>
  </si>
  <si>
    <t xml:space="preserve"> At 1 April 2006</t>
  </si>
  <si>
    <t xml:space="preserve"> Net profit for the financial period</t>
  </si>
  <si>
    <t>interest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</si>
  <si>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</si>
  <si>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</si>
  <si>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</si>
  <si>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</si>
  <si>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</si>
  <si>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</si>
  <si>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</si>
  <si>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</si>
  <si>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</si>
  <si>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</si>
  <si>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 xml:space="preserve">            Financial Statements of the Group for the financial year ended 31 March 2006)      </t>
  </si>
  <si>
    <t>Statements of the Group for the financial year ended 31 March 2006)</t>
  </si>
  <si>
    <t xml:space="preserve">  Audited Financial Statements of the Group for the financial year ended 31 March 2006)</t>
  </si>
  <si>
    <t>Equity Attributable to Equity Holders of the Parent</t>
  </si>
  <si>
    <t>Total Equity</t>
  </si>
  <si>
    <t>Net profit for the period</t>
  </si>
  <si>
    <t xml:space="preserve"> ENDED</t>
  </si>
  <si>
    <t>CASH AND CASH EQUIVALENTS AT END OF FINANCIAL PERIOD</t>
  </si>
  <si>
    <t>Investment properties</t>
  </si>
  <si>
    <t xml:space="preserve">  Short term borrowings</t>
  </si>
  <si>
    <t>Long term borrowings</t>
  </si>
  <si>
    <t>CASH AND CASH EQUIVALENTS AT BEGINNING OF FINANCIAL PERIOD</t>
  </si>
  <si>
    <t>RESTATED</t>
  </si>
  <si>
    <t>Attributable to:</t>
  </si>
  <si>
    <t>30/09/06</t>
  </si>
  <si>
    <t>30/09/05</t>
  </si>
  <si>
    <t xml:space="preserve"> FOR THE SECOND QUARTER ENDED 30 SEPTEMBER 2006 </t>
  </si>
  <si>
    <t xml:space="preserve"> At 30 September 2006</t>
  </si>
  <si>
    <t xml:space="preserve"> At 30 September 2005</t>
  </si>
  <si>
    <t>Quarterly report on consolidated results for the second quarter ended 30 September 2006</t>
  </si>
  <si>
    <t>6 MONTHS</t>
  </si>
  <si>
    <t>30/09/2006</t>
  </si>
  <si>
    <t>30/09/2005</t>
  </si>
  <si>
    <t>Gross profit</t>
  </si>
  <si>
    <t>Other operating income</t>
  </si>
  <si>
    <t>Equity  holders of the parent</t>
  </si>
  <si>
    <t>Effect of adopting FRS 3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</si>
  <si>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</si>
  <si>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</si>
  <si>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</si>
  <si>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</si>
  <si>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</si>
  <si>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</si>
  <si>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</si>
  <si>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</si>
  <si>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</si>
  <si>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</si>
  <si>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FOR THE SECOND QUARTER ENDED 30 SEPTEMBER 2006</t>
  </si>
  <si>
    <t>Net Cash (Used In)/From Financing Activities</t>
  </si>
  <si>
    <t>NET DECREASE IN CASH AND CASH EQUIVALENTS</t>
  </si>
  <si>
    <t>Cost of sales</t>
  </si>
  <si>
    <t>Share of results of associated companies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</si>
</sst>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4" fontId="3" fillId="0" borderId="0" xfId="15" applyNumberFormat="1" applyFont="1" applyAlignment="1">
      <alignment/>
    </xf>
    <xf numFmtId="174" fontId="3" fillId="0" borderId="3" xfId="15" applyNumberFormat="1" applyFont="1" applyBorder="1" applyAlignment="1">
      <alignment horizontal="right"/>
    </xf>
    <xf numFmtId="174" fontId="3" fillId="0" borderId="3" xfId="15" applyNumberFormat="1" applyFont="1" applyBorder="1" applyAlignment="1">
      <alignment/>
    </xf>
    <xf numFmtId="37" fontId="3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zoomScale="85" zoomScaleNormal="85" colorId="22" workbookViewId="0" topLeftCell="A1">
      <selection activeCell="C22" sqref="C22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5.99609375" style="2" customWidth="1"/>
    <col min="4" max="4" width="11.3359375" style="2" customWidth="1"/>
    <col min="5" max="5" width="2.6640625" style="2" customWidth="1"/>
    <col min="6" max="6" width="11.88671875" style="2" customWidth="1"/>
    <col min="7" max="7" width="2.5546875" style="2" customWidth="1"/>
    <col min="8" max="8" width="8.99609375" style="2" customWidth="1"/>
    <col min="9" max="9" width="0.55078125" style="2" customWidth="1"/>
    <col min="10" max="10" width="14.88671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122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79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67</v>
      </c>
      <c r="I9" s="1"/>
      <c r="J9" s="1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88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6" t="s">
        <v>117</v>
      </c>
      <c r="E13" s="12"/>
      <c r="F13" s="66" t="s">
        <v>118</v>
      </c>
      <c r="G13" s="12"/>
      <c r="H13" s="12" t="str">
        <f>D13</f>
        <v>30/09/06</v>
      </c>
      <c r="I13" s="12"/>
      <c r="J13" s="12" t="str">
        <f>F13</f>
        <v>30/09/05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32707</v>
      </c>
      <c r="E16" s="15"/>
      <c r="F16" s="16">
        <v>42243</v>
      </c>
      <c r="G16" s="15"/>
      <c r="H16" s="15">
        <v>71360</v>
      </c>
      <c r="I16" s="15"/>
      <c r="J16" s="16">
        <v>107892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143</v>
      </c>
      <c r="D18" s="16">
        <v>-22771</v>
      </c>
      <c r="E18" s="15"/>
      <c r="F18" s="16">
        <v>-29944</v>
      </c>
      <c r="G18" s="15"/>
      <c r="H18" s="16">
        <v>-46749</v>
      </c>
      <c r="I18" s="15"/>
      <c r="J18" s="16">
        <v>-79690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126</v>
      </c>
      <c r="D20" s="1">
        <f>SUM(D16:D18)</f>
        <v>9936</v>
      </c>
      <c r="E20" s="1"/>
      <c r="F20" s="1">
        <f>SUM(F16:F18)</f>
        <v>12299</v>
      </c>
      <c r="G20" s="1"/>
      <c r="H20" s="1">
        <f>SUM(H16:H19)</f>
        <v>24611</v>
      </c>
      <c r="I20" s="1"/>
      <c r="J20" s="1">
        <f>SUM(J16:J19)</f>
        <v>28202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4.5" customHeight="1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5" customHeight="1">
      <c r="A22" s="1"/>
      <c r="B22" s="1"/>
      <c r="C22" s="1" t="s">
        <v>127</v>
      </c>
      <c r="D22" s="15">
        <v>872</v>
      </c>
      <c r="E22" s="15"/>
      <c r="F22" s="16">
        <v>1388</v>
      </c>
      <c r="G22" s="15"/>
      <c r="H22" s="15">
        <v>1590</v>
      </c>
      <c r="I22" s="15"/>
      <c r="J22" s="16">
        <v>2357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7.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2" customHeight="1">
      <c r="A24" s="1"/>
      <c r="B24" s="1"/>
      <c r="C24" s="1" t="s">
        <v>32</v>
      </c>
      <c r="D24" s="15">
        <v>-3048</v>
      </c>
      <c r="E24" s="15"/>
      <c r="F24" s="16">
        <v>-2772</v>
      </c>
      <c r="G24" s="15"/>
      <c r="H24" s="15">
        <v>-5972</v>
      </c>
      <c r="I24" s="15"/>
      <c r="J24" s="16">
        <v>-6469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1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30</v>
      </c>
      <c r="D26" s="15">
        <v>-1231</v>
      </c>
      <c r="E26" s="15"/>
      <c r="F26" s="16">
        <v>-1889</v>
      </c>
      <c r="G26" s="15"/>
      <c r="H26" s="15">
        <v>-2542</v>
      </c>
      <c r="I26" s="15"/>
      <c r="J26" s="16">
        <v>-3433</v>
      </c>
      <c r="K26" s="17"/>
      <c r="L26" s="1"/>
      <c r="M26" s="1"/>
      <c r="N26" s="1"/>
      <c r="O26" s="15"/>
      <c r="P26" s="15"/>
      <c r="Q26" s="15"/>
      <c r="R26" s="15"/>
      <c r="S26" s="28"/>
    </row>
    <row r="27" spans="1:19" ht="7.5" customHeight="1">
      <c r="A27" s="1"/>
      <c r="B27" s="1"/>
      <c r="C27" s="1"/>
      <c r="D27" s="34"/>
      <c r="E27" s="15"/>
      <c r="F27" s="16"/>
      <c r="G27" s="15"/>
      <c r="H27" s="15"/>
      <c r="I27" s="15"/>
      <c r="J27" s="16"/>
      <c r="K27" s="17"/>
      <c r="L27" s="1"/>
      <c r="M27" s="1"/>
      <c r="N27" s="1"/>
      <c r="O27" s="15"/>
      <c r="P27" s="15"/>
      <c r="Q27" s="15"/>
      <c r="R27" s="15"/>
      <c r="S27" s="28"/>
    </row>
    <row r="28" spans="1:19" ht="15">
      <c r="A28" s="1"/>
      <c r="B28" s="1"/>
      <c r="C28" s="1" t="s">
        <v>144</v>
      </c>
      <c r="D28" s="25">
        <v>-18</v>
      </c>
      <c r="E28" s="25"/>
      <c r="F28" s="26">
        <v>442</v>
      </c>
      <c r="G28" s="25"/>
      <c r="H28" s="25">
        <v>368</v>
      </c>
      <c r="I28" s="25"/>
      <c r="J28" s="26">
        <v>800</v>
      </c>
      <c r="K28" s="17"/>
      <c r="L28" s="1"/>
      <c r="M28" s="1"/>
      <c r="N28" s="1"/>
      <c r="O28" s="15"/>
      <c r="P28" s="16"/>
      <c r="Q28" s="15"/>
      <c r="R28" s="16"/>
      <c r="S28" s="28"/>
    </row>
    <row r="29" spans="1:19" ht="10.5" customHeight="1" hidden="1">
      <c r="A29" s="1"/>
      <c r="B29" s="1"/>
      <c r="C29" s="1"/>
      <c r="D29" s="1"/>
      <c r="E29" s="1"/>
      <c r="F29" s="11"/>
      <c r="G29" s="1"/>
      <c r="H29" s="1"/>
      <c r="I29" s="1"/>
      <c r="J29" s="11"/>
      <c r="K29" s="17"/>
      <c r="L29" s="1"/>
      <c r="M29" s="1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64</v>
      </c>
      <c r="K30" s="17"/>
      <c r="L30" s="1"/>
      <c r="M30" s="15"/>
      <c r="N30" s="1"/>
      <c r="O30" s="15"/>
      <c r="P30" s="16"/>
      <c r="Q30" s="15"/>
      <c r="R30" s="16"/>
      <c r="S30" s="28"/>
    </row>
    <row r="31" spans="1:19" ht="15" hidden="1">
      <c r="A31" s="1"/>
      <c r="B31" s="1"/>
      <c r="C31" s="1" t="s">
        <v>63</v>
      </c>
      <c r="D31" s="1">
        <f>SUM(D20:D29)</f>
        <v>6511</v>
      </c>
      <c r="E31" s="1"/>
      <c r="F31" s="1">
        <f>SUM(F20:F28)</f>
        <v>9468</v>
      </c>
      <c r="G31" s="1"/>
      <c r="H31" s="1">
        <f>SUM(H20:H29)</f>
        <v>18055</v>
      </c>
      <c r="I31" s="1"/>
      <c r="J31" s="1">
        <f>SUM(J20:J28)</f>
        <v>21457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/>
      <c r="D32" s="1"/>
      <c r="E32" s="1"/>
      <c r="F32" s="11"/>
      <c r="G32" s="1"/>
      <c r="H32" s="1"/>
      <c r="I32" s="1"/>
      <c r="J32" s="11"/>
      <c r="K32" s="17"/>
      <c r="L32" s="1"/>
      <c r="M32" s="15"/>
      <c r="N32" s="1"/>
      <c r="O32" s="15"/>
      <c r="P32" s="15"/>
      <c r="Q32" s="15"/>
      <c r="R32" s="15"/>
      <c r="S32" s="28"/>
    </row>
    <row r="33" spans="1:19" ht="15" hidden="1">
      <c r="A33" s="1"/>
      <c r="B33" s="1"/>
      <c r="C33" s="1" t="s">
        <v>62</v>
      </c>
      <c r="D33" s="41">
        <v>0</v>
      </c>
      <c r="E33" s="25"/>
      <c r="F33" s="26">
        <v>0</v>
      </c>
      <c r="G33" s="25"/>
      <c r="H33" s="40">
        <v>0</v>
      </c>
      <c r="I33" s="25"/>
      <c r="J33" s="26">
        <v>0</v>
      </c>
      <c r="K33" s="17"/>
      <c r="L33" s="15"/>
      <c r="M33" s="1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/>
      <c r="D34" s="1"/>
      <c r="E34" s="1"/>
      <c r="F34" s="11"/>
      <c r="G34" s="1"/>
      <c r="H34" s="1"/>
      <c r="I34" s="1"/>
      <c r="J34" s="11"/>
      <c r="K34" s="17"/>
      <c r="L34" s="21"/>
      <c r="M34" s="1"/>
      <c r="N34" s="1"/>
      <c r="O34" s="15"/>
      <c r="P34" s="15"/>
      <c r="Q34" s="15"/>
      <c r="R34" s="15"/>
      <c r="S34" s="28"/>
    </row>
    <row r="35" spans="1:19" ht="19.5" customHeight="1">
      <c r="A35" s="1"/>
      <c r="B35" s="1"/>
      <c r="C35" s="1" t="s">
        <v>66</v>
      </c>
      <c r="D35" s="1">
        <f aca="true" t="shared" si="0" ref="D35:J35">SUM(D20:D28)</f>
        <v>6511</v>
      </c>
      <c r="E35" s="1"/>
      <c r="F35" s="1">
        <f t="shared" si="0"/>
        <v>9468</v>
      </c>
      <c r="G35" s="1"/>
      <c r="H35" s="1">
        <f t="shared" si="0"/>
        <v>18055</v>
      </c>
      <c r="I35" s="1"/>
      <c r="J35" s="1">
        <f t="shared" si="0"/>
        <v>21457</v>
      </c>
      <c r="K35" s="17"/>
      <c r="L35" s="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/>
      <c r="D36" s="1"/>
      <c r="E36" s="1"/>
      <c r="F36" s="11"/>
      <c r="G36" s="1"/>
      <c r="H36" s="1"/>
      <c r="I36" s="1"/>
      <c r="J36" s="11"/>
      <c r="K36" s="17"/>
      <c r="L36" s="1"/>
      <c r="M36" s="15"/>
      <c r="N36" s="1"/>
      <c r="O36" s="15"/>
      <c r="P36" s="15"/>
      <c r="Q36" s="15"/>
      <c r="R36" s="15"/>
      <c r="S36" s="28"/>
    </row>
    <row r="37" spans="1:19" ht="15">
      <c r="A37" s="1"/>
      <c r="B37" s="1"/>
      <c r="C37" s="1" t="s">
        <v>54</v>
      </c>
      <c r="D37" s="25">
        <v>-1807</v>
      </c>
      <c r="E37" s="25"/>
      <c r="F37" s="26">
        <v>-2872</v>
      </c>
      <c r="G37" s="25"/>
      <c r="H37" s="25">
        <v>-4912</v>
      </c>
      <c r="I37" s="25"/>
      <c r="J37" s="26">
        <v>-6043</v>
      </c>
      <c r="K37" s="17"/>
      <c r="L37" s="15"/>
      <c r="M37" s="1"/>
      <c r="N37" s="1"/>
      <c r="O37" s="15"/>
      <c r="P37" s="15"/>
      <c r="Q37" s="15"/>
      <c r="R37" s="15"/>
      <c r="S37" s="28"/>
    </row>
    <row r="38" spans="1:19" ht="7.5" customHeight="1">
      <c r="A38" s="1"/>
      <c r="B38" s="1"/>
      <c r="C38" s="1"/>
      <c r="D38" s="1"/>
      <c r="E38" s="1"/>
      <c r="F38" s="11"/>
      <c r="G38" s="1"/>
      <c r="H38" s="1"/>
      <c r="I38" s="1"/>
      <c r="J38" s="11"/>
      <c r="K38" s="17"/>
      <c r="L38" s="21"/>
      <c r="M38" s="1"/>
      <c r="N38" s="1"/>
      <c r="O38" s="15"/>
      <c r="P38" s="15"/>
      <c r="Q38" s="15"/>
      <c r="R38" s="15"/>
      <c r="S38" s="28"/>
    </row>
    <row r="39" spans="1:19" ht="15.75" thickBot="1">
      <c r="A39" s="1"/>
      <c r="B39" s="1"/>
      <c r="C39" s="1" t="s">
        <v>108</v>
      </c>
      <c r="D39" s="71">
        <f>SUM(D35:D37)</f>
        <v>4704</v>
      </c>
      <c r="E39" s="71"/>
      <c r="F39" s="71">
        <f>SUM(F35:F38)</f>
        <v>6596</v>
      </c>
      <c r="G39" s="71"/>
      <c r="H39" s="71">
        <f>SUM(H35:H38)</f>
        <v>13143</v>
      </c>
      <c r="I39" s="71"/>
      <c r="J39" s="71">
        <f>SUM(J35:J37)</f>
        <v>15414</v>
      </c>
      <c r="K39" s="17"/>
      <c r="L39" s="1"/>
      <c r="M39" s="1"/>
      <c r="N39" s="1"/>
      <c r="O39" s="15"/>
      <c r="P39" s="15"/>
      <c r="Q39" s="15"/>
      <c r="R39" s="15"/>
      <c r="S39" s="28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8"/>
    </row>
    <row r="41" spans="1:19" ht="15">
      <c r="A41" s="1"/>
      <c r="B41" s="1"/>
      <c r="C41" s="1" t="s">
        <v>116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15">
      <c r="A43" s="1"/>
      <c r="B43" s="1"/>
      <c r="C43" s="1" t="s">
        <v>128</v>
      </c>
      <c r="D43" s="1">
        <v>3218</v>
      </c>
      <c r="E43" s="1"/>
      <c r="F43" s="1">
        <v>5231</v>
      </c>
      <c r="G43" s="1"/>
      <c r="H43" s="1">
        <v>9429</v>
      </c>
      <c r="I43" s="1"/>
      <c r="J43" s="1">
        <v>12060</v>
      </c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20</v>
      </c>
      <c r="D44" s="15">
        <v>1486</v>
      </c>
      <c r="E44" s="15"/>
      <c r="F44" s="16">
        <v>1365</v>
      </c>
      <c r="G44" s="15"/>
      <c r="H44" s="15">
        <v>3714</v>
      </c>
      <c r="I44" s="15"/>
      <c r="J44" s="16">
        <v>3354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6" customHeight="1" hidden="1">
      <c r="A45" s="1"/>
      <c r="B45" s="1"/>
      <c r="C45" s="1"/>
      <c r="D45" s="25"/>
      <c r="E45" s="25"/>
      <c r="F45" s="26"/>
      <c r="G45" s="25"/>
      <c r="H45" s="25"/>
      <c r="I45" s="25"/>
      <c r="J45" s="26"/>
      <c r="K45" s="17"/>
      <c r="L45" s="1"/>
      <c r="M45" s="1"/>
      <c r="N45" s="1"/>
      <c r="O45" s="15"/>
      <c r="P45" s="15"/>
      <c r="Q45" s="15"/>
      <c r="R45" s="15"/>
      <c r="S45" s="28"/>
    </row>
    <row r="46" spans="1:18" ht="18" customHeight="1" thickBot="1">
      <c r="A46" s="1"/>
      <c r="B46" s="1"/>
      <c r="D46" s="27">
        <f>SUM(D43:D44)</f>
        <v>4704</v>
      </c>
      <c r="E46" s="27"/>
      <c r="F46" s="27">
        <f>SUM(F43:F44)</f>
        <v>6596</v>
      </c>
      <c r="G46" s="27"/>
      <c r="H46" s="27">
        <f>SUM(H43:H44)</f>
        <v>13143</v>
      </c>
      <c r="I46" s="27"/>
      <c r="J46" s="27">
        <f>SUM(J43:J44)</f>
        <v>15414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61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9">
        <v>2.7</v>
      </c>
      <c r="E50" s="17"/>
      <c r="F50" s="30">
        <v>4.5</v>
      </c>
      <c r="G50" s="17"/>
      <c r="H50" s="30">
        <v>7.9</v>
      </c>
      <c r="I50" s="17"/>
      <c r="J50" s="30">
        <v>10.3</v>
      </c>
      <c r="K50" s="17"/>
      <c r="L50" s="1"/>
      <c r="M50" s="1"/>
    </row>
    <row r="51" spans="1:13" ht="15">
      <c r="A51" s="1"/>
      <c r="C51" s="22" t="s">
        <v>33</v>
      </c>
      <c r="D51" s="30">
        <v>2.6</v>
      </c>
      <c r="E51" s="17"/>
      <c r="F51" s="30">
        <v>4.3</v>
      </c>
      <c r="G51" s="17"/>
      <c r="H51" s="30">
        <v>7.8</v>
      </c>
      <c r="I51" s="17"/>
      <c r="J51" s="30">
        <v>10.1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84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104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4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showGridLines="0" workbookViewId="0" topLeftCell="A4">
      <selection activeCell="A14" sqref="A14:E63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81</v>
      </c>
    </row>
    <row r="4" spans="1:5" ht="6.7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69</v>
      </c>
    </row>
    <row r="9" spans="1:5" ht="15">
      <c r="A9" s="3"/>
      <c r="C9" s="43" t="s">
        <v>117</v>
      </c>
      <c r="D9" s="6"/>
      <c r="E9" s="43" t="s">
        <v>86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115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1.25" customHeight="1">
      <c r="B14" s="3" t="s">
        <v>96</v>
      </c>
      <c r="C14" s="7"/>
      <c r="D14" s="7"/>
      <c r="E14" s="7"/>
    </row>
    <row r="15" spans="2:6" ht="15">
      <c r="B15" s="2" t="s">
        <v>9</v>
      </c>
      <c r="C15" s="42">
        <v>175305</v>
      </c>
      <c r="D15" s="42"/>
      <c r="E15" s="42">
        <v>153040</v>
      </c>
      <c r="F15" s="8"/>
    </row>
    <row r="16" spans="2:6" ht="15">
      <c r="B16" s="2" t="s">
        <v>111</v>
      </c>
      <c r="C16" s="42">
        <v>66453</v>
      </c>
      <c r="D16" s="42"/>
      <c r="E16" s="42">
        <v>66975</v>
      </c>
      <c r="F16" s="8"/>
    </row>
    <row r="17" spans="2:6" ht="15">
      <c r="B17" s="2" t="s">
        <v>72</v>
      </c>
      <c r="C17" s="42">
        <v>56121</v>
      </c>
      <c r="D17" s="42"/>
      <c r="E17" s="42">
        <v>56248</v>
      </c>
      <c r="F17" s="8"/>
    </row>
    <row r="18" spans="2:6" ht="15">
      <c r="B18" s="2" t="s">
        <v>31</v>
      </c>
      <c r="C18" s="42">
        <v>1595</v>
      </c>
      <c r="D18" s="42"/>
      <c r="E18" s="42">
        <v>1595</v>
      </c>
      <c r="F18" s="8"/>
    </row>
    <row r="19" spans="2:6" ht="15">
      <c r="B19" s="2" t="s">
        <v>65</v>
      </c>
      <c r="C19" s="42">
        <v>132</v>
      </c>
      <c r="D19" s="42"/>
      <c r="E19" s="42">
        <v>131</v>
      </c>
      <c r="F19" s="8"/>
    </row>
    <row r="20" spans="2:6" ht="15">
      <c r="B20" s="2" t="s">
        <v>11</v>
      </c>
      <c r="C20" s="42">
        <v>9495</v>
      </c>
      <c r="D20" s="42"/>
      <c r="E20" s="42">
        <v>8776</v>
      </c>
      <c r="F20" s="8"/>
    </row>
    <row r="21" spans="3:6" ht="6.75" customHeight="1">
      <c r="C21" s="42"/>
      <c r="D21" s="42"/>
      <c r="E21" s="42"/>
      <c r="F21" s="8"/>
    </row>
    <row r="22" spans="2:6" ht="15">
      <c r="B22" s="3" t="s">
        <v>101</v>
      </c>
      <c r="C22" s="41"/>
      <c r="D22" s="42"/>
      <c r="E22" s="41"/>
      <c r="F22" s="8"/>
    </row>
    <row r="23" spans="2:6" ht="15">
      <c r="B23" s="2" t="s">
        <v>71</v>
      </c>
      <c r="C23" s="44">
        <v>150526</v>
      </c>
      <c r="D23" s="42"/>
      <c r="E23" s="44">
        <v>149252</v>
      </c>
      <c r="F23" s="8"/>
    </row>
    <row r="24" spans="2:6" ht="15">
      <c r="B24" s="2" t="s">
        <v>12</v>
      </c>
      <c r="C24" s="45">
        <v>22028</v>
      </c>
      <c r="D24" s="42"/>
      <c r="E24" s="45">
        <v>24153</v>
      </c>
      <c r="F24" s="8"/>
    </row>
    <row r="25" spans="2:6" ht="15">
      <c r="B25" s="2" t="s">
        <v>13</v>
      </c>
      <c r="C25" s="45">
        <v>85801</v>
      </c>
      <c r="D25" s="42"/>
      <c r="E25" s="45">
        <v>93315</v>
      </c>
      <c r="F25" s="8"/>
    </row>
    <row r="26" spans="2:6" ht="15" hidden="1">
      <c r="B26" s="2" t="s">
        <v>87</v>
      </c>
      <c r="C26" s="45">
        <v>0</v>
      </c>
      <c r="D26" s="42"/>
      <c r="E26" s="46" t="s">
        <v>10</v>
      </c>
      <c r="F26" s="8"/>
    </row>
    <row r="27" spans="2:6" ht="15">
      <c r="B27" s="2" t="s">
        <v>58</v>
      </c>
      <c r="C27" s="45">
        <v>17225</v>
      </c>
      <c r="D27" s="42"/>
      <c r="E27" s="45">
        <v>21390</v>
      </c>
      <c r="F27" s="8"/>
    </row>
    <row r="28" spans="2:6" ht="15">
      <c r="B28" s="2" t="s">
        <v>55</v>
      </c>
      <c r="C28" s="46">
        <v>362</v>
      </c>
      <c r="D28" s="42"/>
      <c r="E28" s="46">
        <v>329</v>
      </c>
      <c r="F28" s="8"/>
    </row>
    <row r="29" spans="2:6" ht="15">
      <c r="B29" s="2" t="s">
        <v>14</v>
      </c>
      <c r="C29" s="47">
        <v>3695</v>
      </c>
      <c r="D29" s="42"/>
      <c r="E29" s="47">
        <v>10879</v>
      </c>
      <c r="F29" s="8"/>
    </row>
    <row r="30" spans="3:6" ht="15">
      <c r="C30" s="48">
        <f>SUM(C23:C29)</f>
        <v>279637</v>
      </c>
      <c r="D30" s="42"/>
      <c r="E30" s="48">
        <f>SUM(E23:E29)</f>
        <v>299318</v>
      </c>
      <c r="F30" s="8"/>
    </row>
    <row r="31" spans="3:6" ht="6.75" customHeight="1">
      <c r="C31" s="45"/>
      <c r="D31" s="42"/>
      <c r="E31" s="45"/>
      <c r="F31" s="8"/>
    </row>
    <row r="32" spans="2:6" ht="15">
      <c r="B32" s="3" t="s">
        <v>97</v>
      </c>
      <c r="C32" s="45"/>
      <c r="D32" s="42"/>
      <c r="E32" s="45"/>
      <c r="F32" s="8"/>
    </row>
    <row r="33" spans="2:6" ht="15">
      <c r="B33" s="2" t="s">
        <v>15</v>
      </c>
      <c r="C33" s="45">
        <v>59877</v>
      </c>
      <c r="D33" s="42"/>
      <c r="E33" s="45">
        <v>69075</v>
      </c>
      <c r="F33" s="8"/>
    </row>
    <row r="34" spans="2:6" ht="15">
      <c r="B34" s="2" t="s">
        <v>59</v>
      </c>
      <c r="C34" s="45">
        <v>11416</v>
      </c>
      <c r="D34" s="42"/>
      <c r="E34" s="45">
        <v>13603</v>
      </c>
      <c r="F34" s="8"/>
    </row>
    <row r="35" spans="2:6" ht="15">
      <c r="B35" s="2" t="s">
        <v>73</v>
      </c>
      <c r="C35" s="45">
        <v>1001</v>
      </c>
      <c r="D35" s="42"/>
      <c r="E35" s="45">
        <v>38</v>
      </c>
      <c r="F35" s="8"/>
    </row>
    <row r="36" spans="2:6" ht="15">
      <c r="B36" s="2" t="s">
        <v>17</v>
      </c>
      <c r="C36" s="45">
        <v>3042</v>
      </c>
      <c r="D36" s="42"/>
      <c r="E36" s="45">
        <v>3055</v>
      </c>
      <c r="F36" s="8"/>
    </row>
    <row r="37" spans="2:6" ht="15">
      <c r="B37" s="2" t="s">
        <v>112</v>
      </c>
      <c r="C37" s="45">
        <v>31809</v>
      </c>
      <c r="D37" s="42"/>
      <c r="E37" s="45">
        <v>34353</v>
      </c>
      <c r="F37" s="8"/>
    </row>
    <row r="38" spans="2:6" ht="15">
      <c r="B38" s="2" t="s">
        <v>16</v>
      </c>
      <c r="C38" s="47">
        <v>2573</v>
      </c>
      <c r="D38" s="42"/>
      <c r="E38" s="47">
        <v>6011</v>
      </c>
      <c r="F38" s="8"/>
    </row>
    <row r="39" spans="3:6" ht="14.25" customHeight="1">
      <c r="C39" s="48">
        <f>SUM(C33:C38)</f>
        <v>109718</v>
      </c>
      <c r="D39" s="42"/>
      <c r="E39" s="48">
        <f>SUM(E33:E38)</f>
        <v>126135</v>
      </c>
      <c r="F39" s="8"/>
    </row>
    <row r="40" spans="2:6" ht="16.5" customHeight="1">
      <c r="B40" s="2" t="s">
        <v>102</v>
      </c>
      <c r="C40" s="49">
        <f>+C30-C39</f>
        <v>169919</v>
      </c>
      <c r="D40" s="42"/>
      <c r="E40" s="49">
        <f>+E30-E39</f>
        <v>173183</v>
      </c>
      <c r="F40" s="8"/>
    </row>
    <row r="41" spans="3:6" ht="18.75" customHeight="1" thickBot="1">
      <c r="C41" s="50">
        <f>SUM(C15:C20)+C40</f>
        <v>479020</v>
      </c>
      <c r="D41" s="42"/>
      <c r="E41" s="50">
        <f>+SUM(E15:E20)+E40</f>
        <v>459948</v>
      </c>
      <c r="F41" s="8"/>
    </row>
    <row r="42" spans="3:6" ht="6.75" customHeight="1" thickTop="1">
      <c r="C42" s="42"/>
      <c r="D42" s="42"/>
      <c r="E42" s="42"/>
      <c r="F42" s="8"/>
    </row>
    <row r="43" spans="2:6" ht="15">
      <c r="B43" s="3" t="s">
        <v>98</v>
      </c>
      <c r="C43" s="42"/>
      <c r="D43" s="42"/>
      <c r="E43" s="42"/>
      <c r="F43" s="8"/>
    </row>
    <row r="44" spans="2:6" ht="15">
      <c r="B44" s="2" t="s">
        <v>18</v>
      </c>
      <c r="C44" s="51">
        <v>119994</v>
      </c>
      <c r="D44" s="32"/>
      <c r="E44" s="51">
        <v>119674</v>
      </c>
      <c r="F44" s="8"/>
    </row>
    <row r="45" spans="2:6" ht="15">
      <c r="B45" s="2" t="s">
        <v>19</v>
      </c>
      <c r="C45" s="52">
        <v>208279</v>
      </c>
      <c r="D45" s="32"/>
      <c r="E45" s="52">
        <v>197339</v>
      </c>
      <c r="F45" s="8"/>
    </row>
    <row r="46" spans="2:6" ht="16.5" customHeight="1">
      <c r="B46" s="2" t="s">
        <v>106</v>
      </c>
      <c r="C46" s="53">
        <f>SUM(C44:C45)</f>
        <v>328273</v>
      </c>
      <c r="D46" s="42"/>
      <c r="E46" s="53">
        <f>SUM(E44:E45)</f>
        <v>317013</v>
      </c>
      <c r="F46" s="8"/>
    </row>
    <row r="47" spans="2:6" ht="15">
      <c r="B47" s="2" t="s">
        <v>20</v>
      </c>
      <c r="C47" s="41">
        <v>44050</v>
      </c>
      <c r="D47" s="42"/>
      <c r="E47" s="41">
        <v>39926</v>
      </c>
      <c r="F47" s="8"/>
    </row>
    <row r="48" spans="2:6" ht="15">
      <c r="B48" s="2" t="s">
        <v>107</v>
      </c>
      <c r="C48" s="68">
        <f>SUM(C46:C47)</f>
        <v>372323</v>
      </c>
      <c r="D48" s="42"/>
      <c r="E48" s="68">
        <f>SUM(E46:E47)</f>
        <v>356939</v>
      </c>
      <c r="F48" s="8"/>
    </row>
    <row r="49" spans="3:6" ht="6.75" customHeight="1">
      <c r="C49" s="42"/>
      <c r="D49" s="42"/>
      <c r="E49" s="42"/>
      <c r="F49" s="8"/>
    </row>
    <row r="50" spans="2:6" ht="15">
      <c r="B50" s="3" t="s">
        <v>99</v>
      </c>
      <c r="C50" s="41"/>
      <c r="D50" s="42"/>
      <c r="E50" s="41"/>
      <c r="F50" s="8"/>
    </row>
    <row r="51" spans="2:6" ht="15">
      <c r="B51" s="2" t="s">
        <v>113</v>
      </c>
      <c r="C51" s="44">
        <v>73335</v>
      </c>
      <c r="D51" s="42"/>
      <c r="E51" s="44">
        <v>70007</v>
      </c>
      <c r="F51" s="8"/>
    </row>
    <row r="52" spans="2:6" ht="15">
      <c r="B52" s="2" t="s">
        <v>89</v>
      </c>
      <c r="C52" s="44">
        <v>9303</v>
      </c>
      <c r="D52" s="42"/>
      <c r="E52" s="44">
        <v>9290</v>
      </c>
      <c r="F52" s="8"/>
    </row>
    <row r="53" spans="2:6" ht="15">
      <c r="B53" s="2" t="s">
        <v>53</v>
      </c>
      <c r="C53" s="69">
        <v>24059</v>
      </c>
      <c r="D53" s="42"/>
      <c r="E53" s="69">
        <v>23712</v>
      </c>
      <c r="F53" s="8"/>
    </row>
    <row r="54" spans="3:6" ht="14.25" customHeight="1">
      <c r="C54" s="70">
        <f>SUM(C51:C53)</f>
        <v>106697</v>
      </c>
      <c r="D54" s="42"/>
      <c r="E54" s="70">
        <f>SUM(E51:E53)</f>
        <v>103009</v>
      </c>
      <c r="F54" s="8"/>
    </row>
    <row r="55" spans="3:6" ht="18.75" customHeight="1" thickBot="1">
      <c r="C55" s="50">
        <f>C48+C54</f>
        <v>479020</v>
      </c>
      <c r="D55" s="42"/>
      <c r="E55" s="50">
        <f>E48+E54</f>
        <v>459948</v>
      </c>
      <c r="F55" s="8"/>
    </row>
    <row r="56" spans="3:6" ht="7.5" customHeight="1" thickTop="1">
      <c r="C56" s="42"/>
      <c r="D56" s="42"/>
      <c r="E56" s="42"/>
      <c r="F56" s="8"/>
    </row>
    <row r="57" spans="2:6" ht="30">
      <c r="B57" s="67" t="s">
        <v>100</v>
      </c>
      <c r="C57" s="54">
        <f>+SUM(C46)/C44</f>
        <v>2.7357451205893626</v>
      </c>
      <c r="D57" s="42"/>
      <c r="E57" s="55">
        <f>+SUM(E46)/E44</f>
        <v>2.648971372227886</v>
      </c>
      <c r="F57" s="8"/>
    </row>
    <row r="58" spans="2:6" ht="15">
      <c r="B58" s="67"/>
      <c r="C58" s="54"/>
      <c r="D58" s="42"/>
      <c r="E58" s="55"/>
      <c r="F58" s="8"/>
    </row>
    <row r="59" spans="3:6" ht="13.5" customHeight="1">
      <c r="C59" s="9"/>
      <c r="D59" s="9"/>
      <c r="E59" s="9"/>
      <c r="F59" s="8"/>
    </row>
    <row r="60" spans="1:6" ht="15">
      <c r="A60" s="2" t="s">
        <v>80</v>
      </c>
      <c r="F60" s="8"/>
    </row>
    <row r="61" spans="1:6" ht="15">
      <c r="A61" s="2" t="s">
        <v>103</v>
      </c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>
        <f>+C55-C41</f>
        <v>0</v>
      </c>
      <c r="D63" s="9"/>
      <c r="E63" s="9">
        <f>+E41-E55</f>
        <v>0</v>
      </c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5" ht="15">
      <c r="C184" s="9"/>
      <c r="D184" s="9"/>
      <c r="E184" s="9"/>
    </row>
    <row r="185" spans="3:5" ht="15">
      <c r="C185" s="9"/>
      <c r="D185" s="9"/>
      <c r="E185" s="9"/>
    </row>
    <row r="186" spans="3:5" ht="15">
      <c r="C186" s="9"/>
      <c r="D186" s="9"/>
      <c r="E186" s="9"/>
    </row>
    <row r="187" spans="3:5" ht="15">
      <c r="C187" s="9"/>
      <c r="D187" s="9"/>
      <c r="E187" s="9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B8">
      <selection activeCell="B22" sqref="B22:I22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52</v>
      </c>
      <c r="B4" s="3"/>
      <c r="E4" s="56"/>
    </row>
    <row r="5" spans="1:2" ht="15">
      <c r="A5" s="3" t="s">
        <v>119</v>
      </c>
      <c r="B5" s="3"/>
    </row>
    <row r="6" ht="14.25" customHeight="1">
      <c r="A6" s="10" t="s">
        <v>82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57</v>
      </c>
      <c r="G9" s="5"/>
      <c r="H9" s="5" t="s">
        <v>95</v>
      </c>
      <c r="I9" s="5" t="s">
        <v>93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56</v>
      </c>
      <c r="G10" s="5" t="s">
        <v>43</v>
      </c>
      <c r="H10" s="5" t="s">
        <v>92</v>
      </c>
      <c r="I10" s="5" t="s">
        <v>94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90</v>
      </c>
      <c r="B13" s="62">
        <v>119674</v>
      </c>
      <c r="C13" s="62">
        <v>28367</v>
      </c>
      <c r="D13" s="62">
        <v>6674</v>
      </c>
      <c r="E13" s="62">
        <v>124</v>
      </c>
      <c r="F13" s="62">
        <v>162174</v>
      </c>
      <c r="G13" s="62">
        <f>SUM(B13:F13)</f>
        <v>317013</v>
      </c>
      <c r="H13" s="2">
        <v>39926</v>
      </c>
      <c r="I13" s="2">
        <f>SUM(G13:H13)</f>
        <v>356939</v>
      </c>
    </row>
    <row r="14" spans="1:9" ht="15">
      <c r="A14" s="2" t="s">
        <v>129</v>
      </c>
      <c r="B14" s="63" t="s">
        <v>10</v>
      </c>
      <c r="C14" s="63" t="s">
        <v>10</v>
      </c>
      <c r="D14" s="63" t="s">
        <v>10</v>
      </c>
      <c r="E14" s="63" t="s">
        <v>10</v>
      </c>
      <c r="F14" s="62">
        <v>719</v>
      </c>
      <c r="G14" s="62">
        <f>SUM(B14:F14)</f>
        <v>719</v>
      </c>
      <c r="H14" s="63" t="s">
        <v>10</v>
      </c>
      <c r="I14" s="2">
        <f>SUM(G14:H14)</f>
        <v>719</v>
      </c>
    </row>
    <row r="15" spans="2:9" ht="7.5" customHeight="1">
      <c r="B15" s="73"/>
      <c r="C15" s="73"/>
      <c r="D15" s="73"/>
      <c r="E15" s="73"/>
      <c r="F15" s="73"/>
      <c r="G15" s="74"/>
      <c r="H15" s="75"/>
      <c r="I15" s="75"/>
    </row>
    <row r="16" spans="2:9" ht="15">
      <c r="B16" s="72">
        <f>SUM(B13:B15)</f>
        <v>119674</v>
      </c>
      <c r="C16" s="72">
        <f aca="true" t="shared" si="0" ref="C16:I16">SUM(C13:C15)</f>
        <v>28367</v>
      </c>
      <c r="D16" s="72">
        <f t="shared" si="0"/>
        <v>6674</v>
      </c>
      <c r="E16" s="72">
        <f t="shared" si="0"/>
        <v>124</v>
      </c>
      <c r="F16" s="72">
        <f t="shared" si="0"/>
        <v>162893</v>
      </c>
      <c r="G16" s="72">
        <f t="shared" si="0"/>
        <v>317732</v>
      </c>
      <c r="H16" s="72">
        <f t="shared" si="0"/>
        <v>39926</v>
      </c>
      <c r="I16" s="72">
        <f t="shared" si="0"/>
        <v>357658</v>
      </c>
    </row>
    <row r="17" spans="1:9" ht="15">
      <c r="A17" s="33" t="s">
        <v>60</v>
      </c>
      <c r="B17" s="62">
        <v>320</v>
      </c>
      <c r="C17" s="63" t="s">
        <v>10</v>
      </c>
      <c r="D17" s="63" t="s">
        <v>10</v>
      </c>
      <c r="E17" s="63" t="s">
        <v>10</v>
      </c>
      <c r="F17" s="63" t="s">
        <v>10</v>
      </c>
      <c r="G17" s="62">
        <f>SUM(B17:F17)</f>
        <v>320</v>
      </c>
      <c r="H17" s="63" t="s">
        <v>10</v>
      </c>
      <c r="I17" s="2">
        <f>SUM(G17:H17)</f>
        <v>320</v>
      </c>
    </row>
    <row r="18" spans="1:9" ht="15">
      <c r="A18" s="2" t="s">
        <v>44</v>
      </c>
      <c r="B18" s="63" t="s">
        <v>10</v>
      </c>
      <c r="C18" s="63" t="s">
        <v>10</v>
      </c>
      <c r="D18" s="63" t="s">
        <v>10</v>
      </c>
      <c r="E18" s="62">
        <v>792</v>
      </c>
      <c r="F18" s="63" t="s">
        <v>10</v>
      </c>
      <c r="G18" s="62">
        <f>SUM(B18:F18)</f>
        <v>792</v>
      </c>
      <c r="H18" s="63">
        <v>410</v>
      </c>
      <c r="I18" s="2">
        <f>SUM(G18:H18)</f>
        <v>1202</v>
      </c>
    </row>
    <row r="19" spans="1:9" ht="15">
      <c r="A19" s="2" t="s">
        <v>91</v>
      </c>
      <c r="B19" s="63" t="s">
        <v>10</v>
      </c>
      <c r="C19" s="63" t="s">
        <v>10</v>
      </c>
      <c r="D19" s="63" t="s">
        <v>10</v>
      </c>
      <c r="E19" s="63" t="s">
        <v>10</v>
      </c>
      <c r="F19" s="62">
        <f>'IS'!H43</f>
        <v>9429</v>
      </c>
      <c r="G19" s="62">
        <f>SUM(B19:F19)</f>
        <v>9429</v>
      </c>
      <c r="H19" s="63">
        <f>'IS'!H44</f>
        <v>3714</v>
      </c>
      <c r="I19" s="2">
        <f>SUM(G19:H19)</f>
        <v>13143</v>
      </c>
    </row>
    <row r="20" spans="1:9" ht="15" hidden="1">
      <c r="A20" s="2" t="s">
        <v>77</v>
      </c>
      <c r="B20" s="63" t="s">
        <v>10</v>
      </c>
      <c r="C20" s="63" t="s">
        <v>10</v>
      </c>
      <c r="D20" s="63" t="s">
        <v>10</v>
      </c>
      <c r="E20" s="63" t="s">
        <v>10</v>
      </c>
      <c r="F20" s="62">
        <v>0</v>
      </c>
      <c r="G20" s="62">
        <f>SUM(B20:F20)</f>
        <v>0</v>
      </c>
      <c r="H20" s="63" t="s">
        <v>10</v>
      </c>
      <c r="I20" s="2">
        <f>SUM(G20:H20)</f>
        <v>0</v>
      </c>
    </row>
    <row r="21" spans="2:7" ht="7.5" customHeight="1">
      <c r="B21" s="63"/>
      <c r="C21" s="63"/>
      <c r="D21" s="63"/>
      <c r="E21" s="63"/>
      <c r="F21" s="63"/>
      <c r="G21" s="62"/>
    </row>
    <row r="22" spans="1:9" ht="15.75" thickBot="1">
      <c r="A22" s="2" t="s">
        <v>120</v>
      </c>
      <c r="B22" s="64">
        <f>SUM(B16:B21)</f>
        <v>119994</v>
      </c>
      <c r="C22" s="64">
        <f aca="true" t="shared" si="1" ref="C22:I22">SUM(C16:C21)</f>
        <v>28367</v>
      </c>
      <c r="D22" s="64">
        <f t="shared" si="1"/>
        <v>6674</v>
      </c>
      <c r="E22" s="64">
        <f t="shared" si="1"/>
        <v>916</v>
      </c>
      <c r="F22" s="64">
        <f t="shared" si="1"/>
        <v>172322</v>
      </c>
      <c r="G22" s="64">
        <f t="shared" si="1"/>
        <v>328273</v>
      </c>
      <c r="H22" s="64">
        <f t="shared" si="1"/>
        <v>44050</v>
      </c>
      <c r="I22" s="64">
        <f t="shared" si="1"/>
        <v>372323</v>
      </c>
    </row>
    <row r="23" ht="15.75" thickTop="1"/>
    <row r="24" spans="1:9" ht="15">
      <c r="A24" s="33" t="s">
        <v>74</v>
      </c>
      <c r="B24" s="62">
        <v>116859</v>
      </c>
      <c r="C24" s="62">
        <v>28368</v>
      </c>
      <c r="D24" s="62">
        <v>6674</v>
      </c>
      <c r="E24" s="62">
        <v>551</v>
      </c>
      <c r="F24" s="62">
        <v>147151</v>
      </c>
      <c r="G24" s="62">
        <f>SUM(B24:F24)</f>
        <v>299603</v>
      </c>
      <c r="H24" s="2">
        <v>34074</v>
      </c>
      <c r="I24" s="2">
        <f>SUM(G24:H24)</f>
        <v>333677</v>
      </c>
    </row>
    <row r="25" spans="1:9" ht="15">
      <c r="A25" s="2" t="s">
        <v>60</v>
      </c>
      <c r="B25" s="62">
        <v>871</v>
      </c>
      <c r="C25" s="63" t="s">
        <v>10</v>
      </c>
      <c r="D25" s="63" t="s">
        <v>10</v>
      </c>
      <c r="E25" s="63" t="s">
        <v>10</v>
      </c>
      <c r="F25" s="63" t="s">
        <v>10</v>
      </c>
      <c r="G25" s="62">
        <f>SUM(B25:F25)</f>
        <v>871</v>
      </c>
      <c r="H25" s="63" t="s">
        <v>10</v>
      </c>
      <c r="I25" s="2">
        <f>SUM(G25:H25)</f>
        <v>871</v>
      </c>
    </row>
    <row r="26" spans="1:9" ht="15">
      <c r="A26" s="2" t="s">
        <v>70</v>
      </c>
      <c r="B26" s="63" t="s">
        <v>10</v>
      </c>
      <c r="C26" s="63" t="s">
        <v>10</v>
      </c>
      <c r="D26" s="63" t="s">
        <v>10</v>
      </c>
      <c r="E26" s="63">
        <v>2</v>
      </c>
      <c r="F26" s="63"/>
      <c r="G26" s="62">
        <f>SUM(B26:F26)</f>
        <v>2</v>
      </c>
      <c r="H26" s="2">
        <v>-170</v>
      </c>
      <c r="I26" s="2">
        <f>SUM(G26:H26)</f>
        <v>-168</v>
      </c>
    </row>
    <row r="27" spans="1:9" ht="15">
      <c r="A27" s="2" t="s">
        <v>91</v>
      </c>
      <c r="B27" s="63" t="s">
        <v>10</v>
      </c>
      <c r="C27" s="63" t="s">
        <v>10</v>
      </c>
      <c r="D27" s="63" t="s">
        <v>10</v>
      </c>
      <c r="E27" s="63" t="s">
        <v>10</v>
      </c>
      <c r="F27" s="62">
        <v>12060</v>
      </c>
      <c r="G27" s="62">
        <f>SUM(B27:F27)</f>
        <v>12060</v>
      </c>
      <c r="H27" s="2">
        <v>3354</v>
      </c>
      <c r="I27" s="2">
        <f>SUM(G27:H27)</f>
        <v>15414</v>
      </c>
    </row>
    <row r="28" spans="2:7" ht="7.5" customHeight="1">
      <c r="B28" s="63"/>
      <c r="C28" s="63"/>
      <c r="D28" s="63"/>
      <c r="E28" s="63"/>
      <c r="F28" s="63"/>
      <c r="G28" s="62"/>
    </row>
    <row r="29" spans="1:9" ht="15.75" thickBot="1">
      <c r="A29" s="2" t="s">
        <v>121</v>
      </c>
      <c r="B29" s="64">
        <f aca="true" t="shared" si="2" ref="B29:I29">SUM(B24:B28)</f>
        <v>117730</v>
      </c>
      <c r="C29" s="64">
        <f t="shared" si="2"/>
        <v>28368</v>
      </c>
      <c r="D29" s="64">
        <f t="shared" si="2"/>
        <v>6674</v>
      </c>
      <c r="E29" s="64">
        <f t="shared" si="2"/>
        <v>553</v>
      </c>
      <c r="F29" s="64">
        <f t="shared" si="2"/>
        <v>159211</v>
      </c>
      <c r="G29" s="64">
        <f t="shared" si="2"/>
        <v>312536</v>
      </c>
      <c r="H29" s="64">
        <f t="shared" si="2"/>
        <v>37258</v>
      </c>
      <c r="I29" s="64">
        <f t="shared" si="2"/>
        <v>349794</v>
      </c>
    </row>
    <row r="30" ht="15.75" thickTop="1"/>
    <row r="55" spans="1:8" ht="15">
      <c r="A55" s="1" t="s">
        <v>75</v>
      </c>
      <c r="B55" s="17"/>
      <c r="C55" s="17"/>
      <c r="D55" s="17"/>
      <c r="E55" s="17"/>
      <c r="F55" s="17"/>
      <c r="G55" s="17"/>
      <c r="H55" s="17"/>
    </row>
    <row r="56" spans="1:8" ht="15">
      <c r="A56" s="1" t="s">
        <v>105</v>
      </c>
      <c r="B56" s="17"/>
      <c r="C56" s="17"/>
      <c r="D56" s="17"/>
      <c r="E56" s="17"/>
      <c r="F56" s="17"/>
      <c r="G56" s="17"/>
      <c r="H56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1">
      <selection activeCell="B57" sqref="B57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7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83</v>
      </c>
    </row>
    <row r="6" ht="15">
      <c r="A6" s="3" t="s">
        <v>140</v>
      </c>
    </row>
    <row r="7" ht="15">
      <c r="A7" s="10" t="s">
        <v>78</v>
      </c>
    </row>
    <row r="8" spans="1:8" ht="16.5" customHeight="1">
      <c r="A8" s="3"/>
      <c r="F8" s="59" t="str">
        <f>H8</f>
        <v>6 MONTHS</v>
      </c>
      <c r="G8" s="65"/>
      <c r="H8" s="59" t="s">
        <v>123</v>
      </c>
    </row>
    <row r="9" spans="6:8" ht="15">
      <c r="F9" s="59" t="str">
        <f>H9</f>
        <v> ENDED</v>
      </c>
      <c r="H9" s="59" t="s">
        <v>109</v>
      </c>
    </row>
    <row r="10" spans="6:8" ht="15">
      <c r="F10" s="43" t="s">
        <v>124</v>
      </c>
      <c r="H10" s="43" t="s">
        <v>125</v>
      </c>
    </row>
    <row r="11" spans="6:8" ht="15">
      <c r="F11" s="59" t="s">
        <v>8</v>
      </c>
      <c r="H11" s="59" t="s">
        <v>8</v>
      </c>
    </row>
    <row r="12" spans="2:8" ht="15">
      <c r="B12" s="3" t="s">
        <v>130</v>
      </c>
      <c r="F12" s="59"/>
      <c r="H12" s="59"/>
    </row>
    <row r="13" spans="6:8" ht="15">
      <c r="F13" s="59"/>
      <c r="H13" s="59"/>
    </row>
    <row r="14" spans="2:8" ht="15">
      <c r="B14" s="2" t="s">
        <v>66</v>
      </c>
      <c r="F14" s="51">
        <v>18055</v>
      </c>
      <c r="H14" s="51">
        <v>21457</v>
      </c>
    </row>
    <row r="15" spans="6:8" ht="15">
      <c r="F15" s="35"/>
      <c r="H15" s="51"/>
    </row>
    <row r="16" spans="2:8" ht="15">
      <c r="B16" s="2" t="s">
        <v>131</v>
      </c>
      <c r="F16" s="51">
        <v>5533</v>
      </c>
      <c r="H16" s="51">
        <v>6133</v>
      </c>
    </row>
    <row r="17" spans="6:8" ht="15">
      <c r="F17" s="76"/>
      <c r="H17" s="52"/>
    </row>
    <row r="18" spans="2:8" ht="15">
      <c r="B18" s="2" t="s">
        <v>132</v>
      </c>
      <c r="F18" s="51">
        <f>SUM(F14:F16)</f>
        <v>23588</v>
      </c>
      <c r="H18" s="51">
        <f>SUM(H14:H17)</f>
        <v>27590</v>
      </c>
    </row>
    <row r="19" spans="6:8" ht="15">
      <c r="F19" s="51"/>
      <c r="H19" s="51"/>
    </row>
    <row r="20" spans="2:8" ht="15">
      <c r="B20" s="2" t="s">
        <v>133</v>
      </c>
      <c r="F20" s="51"/>
      <c r="H20" s="51"/>
    </row>
    <row r="21" spans="2:8" ht="15">
      <c r="B21" s="2" t="s">
        <v>134</v>
      </c>
      <c r="F21" s="51">
        <v>14742</v>
      </c>
      <c r="H21" s="51">
        <v>-26943</v>
      </c>
    </row>
    <row r="22" spans="2:8" ht="15">
      <c r="B22" s="2" t="s">
        <v>135</v>
      </c>
      <c r="F22" s="51">
        <v>-10982</v>
      </c>
      <c r="H22" s="51">
        <v>19412</v>
      </c>
    </row>
    <row r="23" spans="6:8" ht="15">
      <c r="F23" s="52"/>
      <c r="H23" s="52"/>
    </row>
    <row r="24" spans="2:8" ht="15">
      <c r="B24" s="2" t="s">
        <v>136</v>
      </c>
      <c r="F24" s="51">
        <f>SUM(F18:F22)</f>
        <v>27348</v>
      </c>
      <c r="H24" s="51">
        <f>SUM(H18:H23)</f>
        <v>20059</v>
      </c>
    </row>
    <row r="25" spans="6:8" ht="15">
      <c r="F25" s="51"/>
      <c r="H25" s="51"/>
    </row>
    <row r="26" spans="2:8" ht="15">
      <c r="B26" s="2" t="s">
        <v>137</v>
      </c>
      <c r="F26" s="51">
        <v>-8221</v>
      </c>
      <c r="H26" s="51">
        <v>-3360</v>
      </c>
    </row>
    <row r="27" spans="2:8" ht="15">
      <c r="B27" s="2" t="s">
        <v>138</v>
      </c>
      <c r="F27" s="51">
        <v>-1217</v>
      </c>
      <c r="H27" s="51">
        <v>-650</v>
      </c>
    </row>
    <row r="28" spans="6:8" ht="15">
      <c r="F28" s="52"/>
      <c r="H28" s="52"/>
    </row>
    <row r="29" spans="2:8" ht="15">
      <c r="B29" s="2" t="s">
        <v>139</v>
      </c>
      <c r="F29" s="51">
        <f>SUM(F24:F27)</f>
        <v>17910</v>
      </c>
      <c r="H29" s="51">
        <f>SUM(H24:H28)</f>
        <v>16049</v>
      </c>
    </row>
    <row r="30" ht="13.5" customHeight="1"/>
    <row r="31" spans="2:8" ht="15">
      <c r="B31" s="2" t="s">
        <v>48</v>
      </c>
      <c r="F31" s="31">
        <v>-19711</v>
      </c>
      <c r="H31" s="31">
        <v>-40629</v>
      </c>
    </row>
    <row r="32" ht="13.5" customHeight="1"/>
    <row r="33" spans="2:8" ht="15">
      <c r="B33" s="2" t="s">
        <v>141</v>
      </c>
      <c r="F33" s="31">
        <v>-3845</v>
      </c>
      <c r="G33" s="58"/>
      <c r="H33" s="31">
        <v>14235</v>
      </c>
    </row>
    <row r="34" spans="6:8" ht="13.5" customHeight="1">
      <c r="F34" s="60"/>
      <c r="H34" s="60"/>
    </row>
    <row r="35" spans="2:8" ht="15">
      <c r="B35" s="3" t="s">
        <v>142</v>
      </c>
      <c r="C35" s="3"/>
      <c r="D35" s="3"/>
      <c r="F35" s="32">
        <f>+F33+F31+F29</f>
        <v>-5646</v>
      </c>
      <c r="H35" s="32">
        <f>+H33+H31+H29</f>
        <v>-10345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114</v>
      </c>
      <c r="C37" s="3"/>
      <c r="D37" s="3"/>
      <c r="F37" s="32">
        <v>3498</v>
      </c>
      <c r="H37" s="32">
        <v>19800</v>
      </c>
    </row>
    <row r="38" spans="2:4" ht="15">
      <c r="B38" s="3"/>
      <c r="C38" s="3"/>
      <c r="D38" s="3"/>
    </row>
    <row r="39" spans="2:8" ht="15.75" thickBot="1">
      <c r="B39" s="3" t="s">
        <v>110</v>
      </c>
      <c r="C39" s="3"/>
      <c r="D39" s="3"/>
      <c r="F39" s="36">
        <f>+F37+F35</f>
        <v>-2148</v>
      </c>
      <c r="H39" s="36">
        <f>+H37+H35</f>
        <v>9455</v>
      </c>
    </row>
    <row r="40" spans="2:11" ht="16.5" thickTop="1">
      <c r="B40" s="3"/>
      <c r="C40" s="3"/>
      <c r="D40" s="3"/>
      <c r="F40" s="31"/>
      <c r="H40" s="31"/>
      <c r="K40" s="61"/>
    </row>
    <row r="41" ht="6" customHeight="1"/>
    <row r="42" spans="2:4" ht="15">
      <c r="B42" s="3" t="s">
        <v>51</v>
      </c>
      <c r="C42" s="3"/>
      <c r="D42" s="3"/>
    </row>
    <row r="43" spans="2:8" ht="15">
      <c r="B43" s="2" t="s">
        <v>49</v>
      </c>
      <c r="F43" s="32">
        <v>362</v>
      </c>
      <c r="H43" s="32">
        <v>263</v>
      </c>
    </row>
    <row r="44" spans="2:8" ht="15">
      <c r="B44" s="2" t="s">
        <v>76</v>
      </c>
      <c r="F44" s="32">
        <v>3695</v>
      </c>
      <c r="H44" s="32">
        <v>13159</v>
      </c>
    </row>
    <row r="45" spans="2:8" ht="15">
      <c r="B45" s="2" t="s">
        <v>50</v>
      </c>
      <c r="F45" s="32">
        <v>-5843</v>
      </c>
      <c r="H45" s="32">
        <v>-3708</v>
      </c>
    </row>
    <row r="46" spans="6:8" ht="15">
      <c r="F46" s="37">
        <f>SUM(F42:F45)</f>
        <v>-1786</v>
      </c>
      <c r="H46" s="37">
        <f>SUM(H42:H45)</f>
        <v>9714</v>
      </c>
    </row>
    <row r="47" spans="2:8" ht="15">
      <c r="B47" s="2" t="s">
        <v>68</v>
      </c>
      <c r="F47" s="31">
        <v>-362</v>
      </c>
      <c r="H47" s="38">
        <v>-259</v>
      </c>
    </row>
    <row r="48" spans="6:8" ht="15.75" thickBot="1">
      <c r="F48" s="36">
        <f>SUM(F46:F47)</f>
        <v>-2148</v>
      </c>
      <c r="H48" s="36">
        <f>SUM(H46:H47)</f>
        <v>9455</v>
      </c>
    </row>
    <row r="49" spans="6:8" ht="15.75" thickTop="1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2:9" ht="15">
      <c r="B54" s="1" t="s">
        <v>85</v>
      </c>
      <c r="C54" s="17"/>
      <c r="D54" s="17"/>
      <c r="E54" s="17"/>
      <c r="F54" s="39"/>
      <c r="H54" s="39"/>
      <c r="I54" s="17"/>
    </row>
    <row r="55" spans="2:9" ht="15">
      <c r="B55" s="1" t="s">
        <v>104</v>
      </c>
      <c r="C55" s="17"/>
      <c r="D55" s="17"/>
      <c r="E55" s="17"/>
      <c r="F55" s="39"/>
      <c r="H55" s="39"/>
      <c r="I55" s="17"/>
    </row>
    <row r="88" ht="15">
      <c r="B88" s="2" t="s">
        <v>45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2006-11-29T06:58:52Z</cp:lastPrinted>
  <dcterms:created xsi:type="dcterms:W3CDTF">2003-02-21T04:55:54Z</dcterms:created>
  <dcterms:modified xsi:type="dcterms:W3CDTF">2006-11-29T06:59:00Z</dcterms:modified>
  <cp:category/>
  <cp:version/>
  <cp:contentType/>
  <cp:contentStatus/>
</cp:coreProperties>
</file>