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40" windowHeight="6735" activeTab="3"/>
  </bookViews>
  <sheets>
    <sheet name="BSheet" sheetId="1" r:id="rId1"/>
    <sheet name="PLoss" sheetId="2" r:id="rId2"/>
    <sheet name="EQUITY" sheetId="3" r:id="rId3"/>
    <sheet name="cash" sheetId="4" r:id="rId4"/>
  </sheets>
  <externalReferences>
    <externalReference r:id="rId7"/>
    <externalReference r:id="rId8"/>
  </externalReferences>
  <definedNames>
    <definedName name="_xlnm.Print_Area" localSheetId="0">'BSheet'!$A$1:$F$58</definedName>
    <definedName name="_xlnm.Print_Area" localSheetId="3">'cash'!$A$1:$G$61</definedName>
    <definedName name="_xlnm.Print_Titles" localSheetId="1">'PLoss'!$1:$17</definedName>
  </definedNames>
  <calcPr fullCalcOnLoad="1"/>
</workbook>
</file>

<file path=xl/sharedStrings.xml><?xml version="1.0" encoding="utf-8"?>
<sst xmlns="http://schemas.openxmlformats.org/spreadsheetml/2006/main" count="246" uniqueCount="187">
  <si>
    <t>TIMBERMASTER INDUSTRIES BERHAD</t>
  </si>
  <si>
    <t>Stocks</t>
  </si>
  <si>
    <t>Taxation</t>
  </si>
  <si>
    <t xml:space="preserve">As at </t>
  </si>
  <si>
    <t>As at</t>
  </si>
  <si>
    <t>RM'000</t>
  </si>
  <si>
    <t>(a)</t>
  </si>
  <si>
    <t>(b)</t>
  </si>
  <si>
    <t>[c]</t>
  </si>
  <si>
    <t>(d)</t>
  </si>
  <si>
    <t>members of the Company</t>
  </si>
  <si>
    <t>(I)</t>
  </si>
  <si>
    <t>(ii)</t>
  </si>
  <si>
    <t>(iii)</t>
  </si>
  <si>
    <t>Investment income</t>
  </si>
  <si>
    <t>Operating profit/(loss) before interest on</t>
  </si>
  <si>
    <t>borrowings, depreciation and amortisation</t>
  </si>
  <si>
    <t>borrowings, depreciation and amortisation,</t>
  </si>
  <si>
    <t xml:space="preserve">exceptional items, income tax, minority </t>
  </si>
  <si>
    <t>interests and extraordinary items</t>
  </si>
  <si>
    <t>Interest on borrowings</t>
  </si>
  <si>
    <t>Depreciation and amortisation</t>
  </si>
  <si>
    <t>Exceptional items</t>
  </si>
  <si>
    <t>(e)</t>
  </si>
  <si>
    <t>Operating profit/(loss) after interest on</t>
  </si>
  <si>
    <t>and exceptional items but before income tax,</t>
  </si>
  <si>
    <t>minority interests and extraordinary items</t>
  </si>
  <si>
    <t>(f)</t>
  </si>
  <si>
    <t>Share in the results of associated companies</t>
  </si>
  <si>
    <t>(g)</t>
  </si>
  <si>
    <t xml:space="preserve">Profit/(loss) before taxation, minority </t>
  </si>
  <si>
    <t>(h)</t>
  </si>
  <si>
    <t>Profit/(loss) after taxation, before deducting</t>
  </si>
  <si>
    <t>minority interests</t>
  </si>
  <si>
    <t>Less minority interests</t>
  </si>
  <si>
    <t>(j)</t>
  </si>
  <si>
    <t>Profit/(loss) after taxation attributable to</t>
  </si>
  <si>
    <t>(k)</t>
  </si>
  <si>
    <t>Extraordinary items</t>
  </si>
  <si>
    <t>Extraordinary items attributable to members</t>
  </si>
  <si>
    <t>of the Company</t>
  </si>
  <si>
    <t>(l)</t>
  </si>
  <si>
    <t>Profit/(loss) after taxation and extraordinary</t>
  </si>
  <si>
    <t>items attributable to members of the Company</t>
  </si>
  <si>
    <t>Trade Debtors</t>
  </si>
  <si>
    <t>Short Term Borrowings</t>
  </si>
  <si>
    <t>Other Creditors</t>
  </si>
  <si>
    <t>Provision for Taxation</t>
  </si>
  <si>
    <t>Share Premium</t>
  </si>
  <si>
    <t>Revaluation Reserve</t>
  </si>
  <si>
    <t>Capital Reserve</t>
  </si>
  <si>
    <t>Retained Profit</t>
  </si>
  <si>
    <t>Short Term Investments - Fixed Deposits</t>
  </si>
  <si>
    <t>Other Debtors</t>
  </si>
  <si>
    <t>N/A</t>
  </si>
  <si>
    <t>end of</t>
  </si>
  <si>
    <t>current quarter</t>
  </si>
  <si>
    <t>preceding</t>
  </si>
  <si>
    <t>(Company No. 240031-V)</t>
  </si>
  <si>
    <t>(Incorporated in Malaysia)</t>
  </si>
  <si>
    <t>QUARTERLY REPORT OF FINANCIAL STATEMENTS</t>
  </si>
  <si>
    <t>financial year end</t>
  </si>
  <si>
    <t>Fixed Assets</t>
  </si>
  <si>
    <t>Investment in Associated Companies</t>
  </si>
  <si>
    <t>Long Term Investments</t>
  </si>
  <si>
    <t>Intangible Assets</t>
  </si>
  <si>
    <t>Current Assets</t>
  </si>
  <si>
    <t>Current Liabilities</t>
  </si>
  <si>
    <t>Net Current Liabilities</t>
  </si>
  <si>
    <t>Share Capital</t>
  </si>
  <si>
    <t>Reserves</t>
  </si>
  <si>
    <t>Shareholders' Funds</t>
  </si>
  <si>
    <t>Minority Interests</t>
  </si>
  <si>
    <t>Long Term Borrowings</t>
  </si>
  <si>
    <t>Other Long Term Liabilities</t>
  </si>
  <si>
    <t>Statutory Reserve</t>
  </si>
  <si>
    <r>
      <t>TIMBERMASTER INDUSTRIES BERHAD</t>
    </r>
    <r>
      <rPr>
        <sz val="11"/>
        <rFont val="Arial"/>
        <family val="2"/>
      </rPr>
      <t xml:space="preserve"> </t>
    </r>
  </si>
  <si>
    <t>QUARTERLY REPORT ON CONSOLIDATED RESULTS</t>
  </si>
  <si>
    <t>INDIVIDUAL PERIOD</t>
  </si>
  <si>
    <t>Current</t>
  </si>
  <si>
    <t>Year</t>
  </si>
  <si>
    <t>Quarter</t>
  </si>
  <si>
    <t>Preceding</t>
  </si>
  <si>
    <t xml:space="preserve">Year </t>
  </si>
  <si>
    <t>Corresponding</t>
  </si>
  <si>
    <t xml:space="preserve">Current </t>
  </si>
  <si>
    <t>To Date</t>
  </si>
  <si>
    <t>Period</t>
  </si>
  <si>
    <t>CUMULATIVE PERIOD</t>
  </si>
  <si>
    <t>Turnover</t>
  </si>
  <si>
    <t xml:space="preserve">Loss per share based on 2(j) above after </t>
  </si>
  <si>
    <t>deducting any provision for preference share,</t>
  </si>
  <si>
    <t>if any:</t>
  </si>
  <si>
    <t>Basic (based on 65,842,272 ordinary shares)</t>
  </si>
  <si>
    <t>(sen)</t>
  </si>
  <si>
    <t>Other income including interest income</t>
  </si>
  <si>
    <t>Dividend per share (sen)</t>
  </si>
  <si>
    <t>Dividend description</t>
  </si>
  <si>
    <t>As At End</t>
  </si>
  <si>
    <t>of Current</t>
  </si>
  <si>
    <t>As At</t>
  </si>
  <si>
    <t>Financial</t>
  </si>
  <si>
    <t>Year End</t>
  </si>
  <si>
    <t>Cash at Bank and in Hand</t>
  </si>
  <si>
    <t>(Special Administrators Appointed)</t>
  </si>
  <si>
    <t>and 98,359,908 ordinary shares)  (sen)</t>
  </si>
  <si>
    <t xml:space="preserve">Fully diluted (based on adjusted Group loss </t>
  </si>
  <si>
    <t>Net Tangible Assets per Share (RM)</t>
  </si>
  <si>
    <t>Net tangible assets per share (RM)</t>
  </si>
  <si>
    <t>Deferred Liabilities</t>
  </si>
  <si>
    <t>TOTAL</t>
  </si>
  <si>
    <t>SHARE CAPITAL</t>
  </si>
  <si>
    <t>SHARE PREMIUM</t>
  </si>
  <si>
    <t>ACCUMULATED LOSSES</t>
  </si>
  <si>
    <t xml:space="preserve">                 (NON-DISTRIBUTABLE)</t>
  </si>
  <si>
    <t>RM</t>
  </si>
  <si>
    <t>31.12.02</t>
  </si>
  <si>
    <t>CASH FLOWS FROM OPERATING ACTIVITIES</t>
  </si>
  <si>
    <t>Per cash flows</t>
  </si>
  <si>
    <t>Per BS</t>
  </si>
  <si>
    <t xml:space="preserve">Loss before taxation </t>
  </si>
  <si>
    <t>PBT</t>
  </si>
  <si>
    <t>Adjustment for:</t>
  </si>
  <si>
    <t>MI</t>
  </si>
  <si>
    <t>Depreciation</t>
  </si>
  <si>
    <t>proposed div</t>
  </si>
  <si>
    <t>Provision for doubtful debts</t>
  </si>
  <si>
    <t>Interest income</t>
  </si>
  <si>
    <t>Interest expense</t>
  </si>
  <si>
    <t>reclass</t>
  </si>
  <si>
    <t>Due from associated co</t>
  </si>
  <si>
    <t>Decrease/(increase) in inventories</t>
  </si>
  <si>
    <t>(Decrease)/increase in payables</t>
  </si>
  <si>
    <t>Receivables</t>
  </si>
  <si>
    <t>reclass HP receivables</t>
  </si>
  <si>
    <t>Interest paid</t>
  </si>
  <si>
    <t>tax recoverables 2000</t>
  </si>
  <si>
    <t>Taxes paid</t>
  </si>
  <si>
    <t>Short term borrowings</t>
  </si>
  <si>
    <t>CASH FLOWS FROM INVESTING ACTIVITIES</t>
  </si>
  <si>
    <t>Due to related co</t>
  </si>
  <si>
    <t>Interest received</t>
  </si>
  <si>
    <t>CASH FLOWS FROM FINANCING ACTIVITIES</t>
  </si>
  <si>
    <t>NET INCREASE IN CASH AND CASH EQUIVALENTS</t>
  </si>
  <si>
    <t>Cash and cash equivalents comprise:</t>
  </si>
  <si>
    <t xml:space="preserve"> </t>
  </si>
  <si>
    <t>Cash and bank balances</t>
  </si>
  <si>
    <t>Long term borrowing</t>
  </si>
  <si>
    <t>Bank overdraft</t>
  </si>
  <si>
    <t>Conso reserve</t>
  </si>
  <si>
    <t>Foreign exchange</t>
  </si>
  <si>
    <t>CONDENSED CONSOLIDATED INCOME STATEMENT (Unaudited)</t>
  </si>
  <si>
    <t>CONDENSED CONSOLIDATED BALANCE SHEET (Unaudited)</t>
  </si>
  <si>
    <t>CONDENSED CONSOLIDATED CASHFLOWS</t>
  </si>
  <si>
    <t>RESERVES</t>
  </si>
  <si>
    <t>Net Loss for the year</t>
  </si>
  <si>
    <t>CONDENSED CONSOLIDATED STATEMENT OF CHANGES IN EQUITY</t>
  </si>
  <si>
    <t>Provision for Guarantees</t>
  </si>
  <si>
    <t>FOR THE FINANCIAL PERIOD ENDED 31 MARCH 2003</t>
  </si>
  <si>
    <t>31.03.03</t>
  </si>
  <si>
    <t>FOR THE PERIOD ENDED 31 MARCH 2003 (Unaudited)</t>
  </si>
  <si>
    <t>As at 1 January 2003</t>
  </si>
  <si>
    <t>As at 31 December 2003</t>
  </si>
  <si>
    <t>Note: The Condensed Consolidated Cash Flow Statement in respect of the corresponding period is not presented</t>
  </si>
  <si>
    <t>Note: The Condensed Consolidated Statement of Changes in Equity in respect of the corresponding period is not presented</t>
  </si>
  <si>
    <t>FOR THE YEAR ENDED 31 MARCH 2003 (Unaudited)</t>
  </si>
  <si>
    <t>2003</t>
  </si>
  <si>
    <t>Bad debts (recovered)/ written off</t>
  </si>
  <si>
    <t>Provision for guarantees write-off</t>
  </si>
  <si>
    <t>Decrease/(increase) in amount due to related companies</t>
  </si>
  <si>
    <t>Decrease/(increase) in receivables</t>
  </si>
  <si>
    <t>Cash generated from/ (used in) operations</t>
  </si>
  <si>
    <t>Repayment of hire purchase/ lease payables</t>
  </si>
  <si>
    <t>Property, plant and equipment written off</t>
  </si>
  <si>
    <t>Property, plant and equipment impairment loss</t>
  </si>
  <si>
    <t>Gain on disposal of property, plant and equipment</t>
  </si>
  <si>
    <t>Waiver of other payables</t>
  </si>
  <si>
    <t>Operating loss before working capital changes</t>
  </si>
  <si>
    <t>Decrease in inventories</t>
  </si>
  <si>
    <t>Net cash flow generated from operating activities</t>
  </si>
  <si>
    <t>Purchase of property, plant and equipment</t>
  </si>
  <si>
    <t>Proceeds from disposal of property, plant and equipment</t>
  </si>
  <si>
    <t>Net cash flow generated from/(used in) investing activities</t>
  </si>
  <si>
    <t>Net cash flow generated from/(used in) financing activities</t>
  </si>
  <si>
    <t>CASH AND CASH EQUIVALENTS AT 1 JANUARY 2003</t>
  </si>
  <si>
    <t>CASH AND CASH EQUIVALENTS AT 31 DECEMBER 2003</t>
  </si>
  <si>
    <t>as this is the first year in which MASB 26: Interim Financial Reporting is implemented.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</si>
</sst>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#,##0,;[Red]\(#,##0,\)"/>
    <numFmt numFmtId="177" formatCode="#,##0.0,;[Red]\(#,##0.0,\)"/>
    <numFmt numFmtId="178" formatCode="#,##0.000,;[Red]\(#,##0.000,\)"/>
    <numFmt numFmtId="179" formatCode="#,##0.0000,;[Red]\(#,##0.0000,\)"/>
    <numFmt numFmtId="180" formatCode="_-* #,##0.00_-;\-* #,##0.00_-;_-* &quot;-&quot;??_-;_-@_-"/>
    <numFmt numFmtId="181" formatCode="#,##0.0000000,;[Red]\(#,##0.0000000,\)"/>
    <numFmt numFmtId="182" formatCode="_-* #,##0.000000_-;\-* #,##0.000000_-;_-* &quot;-&quot;??_-;_-@_-"/>
    <numFmt numFmtId="183" formatCode="_-* #,##0.000_-;\-* #,##0.000_-;_-* &quot;-&quot;??_-;_-@_-"/>
    <numFmt numFmtId="184" formatCode="#,##0.00000,;[Red]\(#,##0.00000,\)"/>
    <numFmt numFmtId="185" formatCode="#,##0.000000,;[Red]\(#,##0.000000,\)"/>
    <numFmt numFmtId="186" formatCode="0_);[Red]\(0\)"/>
    <numFmt numFmtId="187" formatCode="#,##0.00,;[Red]\(#,##0.00,\)"/>
  </numFmts>
  <fonts count="1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Book Antiqua"/>
      <family val="1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15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15" applyNumberFormat="1" applyFont="1" applyAlignment="1">
      <alignment/>
    </xf>
    <xf numFmtId="165" fontId="2" fillId="0" borderId="1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165" fontId="2" fillId="0" borderId="5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165" fontId="2" fillId="0" borderId="6" xfId="15" applyNumberFormat="1" applyFont="1" applyBorder="1" applyAlignment="1">
      <alignment/>
    </xf>
    <xf numFmtId="165" fontId="2" fillId="0" borderId="6" xfId="15" applyNumberFormat="1" applyFont="1" applyBorder="1" applyAlignment="1">
      <alignment horizontal="center"/>
    </xf>
    <xf numFmtId="0" fontId="2" fillId="0" borderId="0" xfId="0" applyFont="1" applyAlignment="1" quotePrefix="1">
      <alignment/>
    </xf>
    <xf numFmtId="165" fontId="1" fillId="0" borderId="0" xfId="15" applyNumberFormat="1" applyFont="1" applyAlignment="1">
      <alignment horizontal="center"/>
    </xf>
    <xf numFmtId="165" fontId="2" fillId="0" borderId="7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43" fontId="2" fillId="0" borderId="6" xfId="15" applyNumberFormat="1" applyFont="1" applyBorder="1" applyAlignment="1">
      <alignment/>
    </xf>
    <xf numFmtId="165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43" fontId="2" fillId="0" borderId="6" xfId="15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10" fillId="0" borderId="0" xfId="0" applyFont="1" applyAlignment="1">
      <alignment/>
    </xf>
    <xf numFmtId="165" fontId="10" fillId="0" borderId="0" xfId="15" applyNumberFormat="1" applyFont="1" applyFill="1" applyAlignment="1">
      <alignment/>
    </xf>
    <xf numFmtId="165" fontId="10" fillId="0" borderId="0" xfId="15" applyNumberFormat="1" applyFont="1" applyFill="1" applyBorder="1" applyAlignment="1">
      <alignment/>
    </xf>
    <xf numFmtId="165" fontId="10" fillId="0" borderId="0" xfId="15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165" fontId="1" fillId="0" borderId="0" xfId="15" applyNumberFormat="1" applyFont="1" applyFill="1" applyBorder="1" applyAlignment="1" quotePrefix="1">
      <alignment horizontal="center"/>
    </xf>
    <xf numFmtId="165" fontId="1" fillId="0" borderId="0" xfId="15" applyNumberFormat="1" applyFont="1" applyFill="1" applyBorder="1" applyAlignment="1">
      <alignment horizontal="center"/>
    </xf>
    <xf numFmtId="165" fontId="7" fillId="0" borderId="0" xfId="15" applyNumberFormat="1" applyFont="1" applyFill="1" applyAlignment="1">
      <alignment horizontal="center"/>
    </xf>
    <xf numFmtId="165" fontId="2" fillId="0" borderId="0" xfId="15" applyNumberFormat="1" applyFont="1" applyFill="1" applyBorder="1" applyAlignment="1">
      <alignment/>
    </xf>
    <xf numFmtId="165" fontId="2" fillId="0" borderId="0" xfId="15" applyNumberFormat="1" applyFont="1" applyFill="1" applyAlignment="1">
      <alignment/>
    </xf>
    <xf numFmtId="165" fontId="2" fillId="0" borderId="4" xfId="15" applyNumberFormat="1" applyFont="1" applyFill="1" applyBorder="1" applyAlignment="1">
      <alignment/>
    </xf>
    <xf numFmtId="165" fontId="2" fillId="0" borderId="9" xfId="15" applyNumberFormat="1" applyFont="1" applyFill="1" applyBorder="1" applyAlignment="1">
      <alignment/>
    </xf>
    <xf numFmtId="165" fontId="2" fillId="0" borderId="5" xfId="15" applyNumberFormat="1" applyFont="1" applyFill="1" applyBorder="1" applyAlignment="1">
      <alignment/>
    </xf>
    <xf numFmtId="165" fontId="1" fillId="0" borderId="0" xfId="15" applyNumberFormat="1" applyFont="1" applyBorder="1" applyAlignment="1" quotePrefix="1">
      <alignment horizontal="center" vertical="center"/>
    </xf>
    <xf numFmtId="165" fontId="1" fillId="0" borderId="0" xfId="15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65" fontId="1" fillId="0" borderId="0" xfId="15" applyNumberFormat="1" applyFont="1" applyFill="1" applyAlignment="1" quotePrefix="1">
      <alignment horizontal="right"/>
    </xf>
    <xf numFmtId="165" fontId="1" fillId="0" borderId="0" xfId="15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11</xdr:row>
      <xdr:rowOff>85725</xdr:rowOff>
    </xdr:from>
    <xdr:to>
      <xdr:col>1</xdr:col>
      <xdr:colOff>1200150</xdr:colOff>
      <xdr:row>11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1447800" y="20097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11</xdr:row>
      <xdr:rowOff>76200</xdr:rowOff>
    </xdr:from>
    <xdr:to>
      <xdr:col>2</xdr:col>
      <xdr:colOff>1152525</xdr:colOff>
      <xdr:row>11</xdr:row>
      <xdr:rowOff>76200</xdr:rowOff>
    </xdr:to>
    <xdr:sp>
      <xdr:nvSpPr>
        <xdr:cNvPr id="2" name="Line 2"/>
        <xdr:cNvSpPr>
          <a:spLocks/>
        </xdr:cNvSpPr>
      </xdr:nvSpPr>
      <xdr:spPr>
        <a:xfrm>
          <a:off x="2714625" y="20002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2003%20Mgt4audit\deConso1220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odel%20Berhad\MBMR%20consol%20cash%20flows%20work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td"/>
      <sheetName val="ytd"/>
      <sheetName val="bsb4"/>
      <sheetName val="Cflow"/>
      <sheetName val="interco"/>
      <sheetName val="eps"/>
      <sheetName val="FA(old)"/>
      <sheetName val="CF-1l2l3"/>
      <sheetName val="CF-4"/>
      <sheetName val="CF-5"/>
      <sheetName val="CF-6"/>
      <sheetName val="CF-7(FA)"/>
      <sheetName val="FA Notes Summary"/>
      <sheetName val="CF-8"/>
      <sheetName val="CF-9"/>
      <sheetName val="CF-9-1"/>
      <sheetName val="CF-10(segmental)"/>
      <sheetName val="BIK"/>
      <sheetName val="bor"/>
      <sheetName val="conlia"/>
      <sheetName val="due fro"/>
      <sheetName val="KPTSconso"/>
      <sheetName val="BSheet"/>
      <sheetName val="PLoss"/>
      <sheetName val="EQUITY (2)"/>
      <sheetName val="Sheet1"/>
    </sheetNames>
    <sheetDataSet>
      <sheetData sheetId="15">
        <row r="44">
          <cell r="J44">
            <v>0</v>
          </cell>
        </row>
        <row r="57">
          <cell r="J5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F-7-1"/>
      <sheetName val="CF-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view="pageBreakPreview" zoomScaleSheetLayoutView="100" workbookViewId="0" topLeftCell="A1">
      <selection activeCell="D14" sqref="D14"/>
    </sheetView>
  </sheetViews>
  <sheetFormatPr defaultColWidth="9.140625" defaultRowHeight="12.75"/>
  <cols>
    <col min="1" max="1" width="3.421875" style="2" customWidth="1"/>
    <col min="2" max="2" width="3.28125" style="2" customWidth="1"/>
    <col min="3" max="3" width="45.421875" style="2" customWidth="1"/>
    <col min="4" max="4" width="13.7109375" style="2" customWidth="1"/>
    <col min="5" max="5" width="6.7109375" style="2" customWidth="1"/>
    <col min="6" max="6" width="13.7109375" style="2" customWidth="1"/>
    <col min="7" max="7" width="3.7109375" style="2" customWidth="1"/>
    <col min="8" max="16384" width="9.140625" style="2" customWidth="1"/>
  </cols>
  <sheetData>
    <row r="1" spans="2:6" ht="15">
      <c r="B1" s="49" t="s">
        <v>0</v>
      </c>
      <c r="C1" s="49"/>
      <c r="D1" s="49"/>
      <c r="E1" s="49"/>
      <c r="F1" s="49"/>
    </row>
    <row r="2" spans="2:6" ht="12">
      <c r="B2" s="50" t="s">
        <v>58</v>
      </c>
      <c r="C2" s="50"/>
      <c r="D2" s="50"/>
      <c r="E2" s="50"/>
      <c r="F2" s="50"/>
    </row>
    <row r="3" spans="2:6" ht="12">
      <c r="B3" s="48" t="s">
        <v>59</v>
      </c>
      <c r="C3" s="48"/>
      <c r="D3" s="48"/>
      <c r="E3" s="48"/>
      <c r="F3" s="48"/>
    </row>
    <row r="4" spans="2:6" ht="15">
      <c r="B4" s="49" t="s">
        <v>104</v>
      </c>
      <c r="C4" s="49"/>
      <c r="D4" s="49"/>
      <c r="E4" s="49"/>
      <c r="F4" s="49"/>
    </row>
    <row r="6" spans="2:6" ht="12">
      <c r="B6" s="48" t="s">
        <v>60</v>
      </c>
      <c r="C6" s="48"/>
      <c r="D6" s="48"/>
      <c r="E6" s="48"/>
      <c r="F6" s="48"/>
    </row>
    <row r="7" spans="2:6" ht="12">
      <c r="B7" s="48" t="s">
        <v>152</v>
      </c>
      <c r="C7" s="48"/>
      <c r="D7" s="48"/>
      <c r="E7" s="48"/>
      <c r="F7" s="48"/>
    </row>
    <row r="8" spans="2:6" ht="12">
      <c r="B8" s="3"/>
      <c r="C8" s="3"/>
      <c r="D8" s="3"/>
      <c r="E8" s="3"/>
      <c r="F8" s="3"/>
    </row>
    <row r="9" spans="2:6" ht="12">
      <c r="B9" s="3"/>
      <c r="C9" s="3"/>
      <c r="D9" s="3"/>
      <c r="E9" s="3"/>
      <c r="F9" s="3"/>
    </row>
    <row r="10" spans="4:6" ht="12">
      <c r="D10" s="3" t="s">
        <v>4</v>
      </c>
      <c r="E10" s="3"/>
      <c r="F10" s="3" t="s">
        <v>3</v>
      </c>
    </row>
    <row r="11" spans="4:6" ht="12">
      <c r="D11" s="3" t="s">
        <v>55</v>
      </c>
      <c r="E11" s="3"/>
      <c r="F11" s="3" t="s">
        <v>57</v>
      </c>
    </row>
    <row r="12" spans="4:6" ht="12">
      <c r="D12" s="3" t="s">
        <v>56</v>
      </c>
      <c r="E12" s="3"/>
      <c r="F12" s="3" t="s">
        <v>61</v>
      </c>
    </row>
    <row r="13" spans="3:6" ht="12">
      <c r="C13" s="3"/>
      <c r="D13" s="3" t="s">
        <v>159</v>
      </c>
      <c r="E13" s="3"/>
      <c r="F13" s="3" t="s">
        <v>116</v>
      </c>
    </row>
    <row r="14" spans="4:6" ht="12">
      <c r="D14" s="3" t="s">
        <v>5</v>
      </c>
      <c r="E14" s="3"/>
      <c r="F14" s="3" t="s">
        <v>5</v>
      </c>
    </row>
    <row r="16" spans="1:7" ht="12">
      <c r="A16" s="2">
        <v>1</v>
      </c>
      <c r="B16" s="4" t="s">
        <v>62</v>
      </c>
      <c r="C16" s="4"/>
      <c r="D16" s="5">
        <v>35139</v>
      </c>
      <c r="E16" s="5"/>
      <c r="F16" s="5">
        <v>38251</v>
      </c>
      <c r="G16" s="4"/>
    </row>
    <row r="17" spans="1:7" ht="12">
      <c r="A17" s="2">
        <v>2</v>
      </c>
      <c r="B17" s="4" t="s">
        <v>63</v>
      </c>
      <c r="C17" s="4"/>
      <c r="D17" s="5">
        <v>0</v>
      </c>
      <c r="E17" s="5"/>
      <c r="F17" s="5">
        <v>0</v>
      </c>
      <c r="G17" s="4"/>
    </row>
    <row r="18" spans="1:7" ht="12">
      <c r="A18" s="2">
        <v>3</v>
      </c>
      <c r="B18" s="4" t="s">
        <v>64</v>
      </c>
      <c r="C18" s="4"/>
      <c r="D18" s="5">
        <v>0</v>
      </c>
      <c r="E18" s="5"/>
      <c r="F18" s="5">
        <v>0</v>
      </c>
      <c r="G18" s="4"/>
    </row>
    <row r="19" spans="1:7" ht="12">
      <c r="A19" s="2">
        <v>4</v>
      </c>
      <c r="B19" s="6" t="s">
        <v>65</v>
      </c>
      <c r="C19" s="4"/>
      <c r="D19" s="5">
        <v>0</v>
      </c>
      <c r="E19" s="5"/>
      <c r="F19" s="5">
        <v>0</v>
      </c>
      <c r="G19" s="4"/>
    </row>
    <row r="20" spans="2:7" ht="12">
      <c r="B20" s="4"/>
      <c r="C20" s="4"/>
      <c r="D20" s="5"/>
      <c r="E20" s="5"/>
      <c r="F20" s="5"/>
      <c r="G20" s="4"/>
    </row>
    <row r="21" spans="1:7" ht="12">
      <c r="A21" s="2">
        <v>5</v>
      </c>
      <c r="B21" s="6" t="s">
        <v>66</v>
      </c>
      <c r="C21" s="4"/>
      <c r="D21" s="5"/>
      <c r="E21" s="5"/>
      <c r="F21" s="5"/>
      <c r="G21" s="4"/>
    </row>
    <row r="22" spans="3:7" ht="12">
      <c r="C22" s="6" t="s">
        <v>1</v>
      </c>
      <c r="D22" s="8">
        <v>0</v>
      </c>
      <c r="E22" s="5"/>
      <c r="F22" s="8">
        <v>0</v>
      </c>
      <c r="G22" s="4"/>
    </row>
    <row r="23" spans="3:7" ht="12">
      <c r="C23" s="6" t="s">
        <v>44</v>
      </c>
      <c r="D23" s="9">
        <v>0</v>
      </c>
      <c r="E23" s="5"/>
      <c r="F23" s="9">
        <v>0</v>
      </c>
      <c r="G23" s="4"/>
    </row>
    <row r="24" spans="3:7" ht="12">
      <c r="C24" s="6" t="s">
        <v>53</v>
      </c>
      <c r="D24" s="9">
        <v>258</v>
      </c>
      <c r="E24" s="5"/>
      <c r="F24" s="9">
        <v>489</v>
      </c>
      <c r="G24" s="4"/>
    </row>
    <row r="25" spans="3:7" ht="12">
      <c r="C25" s="6" t="s">
        <v>52</v>
      </c>
      <c r="D25" s="9">
        <v>9536</v>
      </c>
      <c r="E25" s="5"/>
      <c r="F25" s="9">
        <v>9388</v>
      </c>
      <c r="G25" s="4"/>
    </row>
    <row r="26" spans="3:7" ht="12">
      <c r="C26" s="6" t="s">
        <v>103</v>
      </c>
      <c r="D26" s="9">
        <v>2370</v>
      </c>
      <c r="E26" s="5"/>
      <c r="F26" s="9">
        <v>2594</v>
      </c>
      <c r="G26" s="4"/>
    </row>
    <row r="27" spans="2:7" ht="12">
      <c r="B27" s="6"/>
      <c r="C27" s="4"/>
      <c r="D27" s="9"/>
      <c r="E27" s="5"/>
      <c r="F27" s="10"/>
      <c r="G27" s="4"/>
    </row>
    <row r="28" spans="2:7" ht="12">
      <c r="B28" s="6"/>
      <c r="C28" s="4"/>
      <c r="D28" s="18">
        <f>SUM(D22:D27)</f>
        <v>12164</v>
      </c>
      <c r="E28" s="5"/>
      <c r="F28" s="10">
        <f>SUM(F22:F27)</f>
        <v>12471</v>
      </c>
      <c r="G28" s="4"/>
    </row>
    <row r="29" spans="1:7" ht="12">
      <c r="A29" s="2">
        <v>6</v>
      </c>
      <c r="B29" s="6" t="s">
        <v>67</v>
      </c>
      <c r="C29" s="4"/>
      <c r="D29" s="5"/>
      <c r="E29" s="5"/>
      <c r="F29" s="5"/>
      <c r="G29" s="4"/>
    </row>
    <row r="30" spans="3:7" ht="12">
      <c r="C30" s="6" t="s">
        <v>45</v>
      </c>
      <c r="D30" s="8">
        <v>205656</v>
      </c>
      <c r="E30" s="5"/>
      <c r="F30" s="8">
        <v>205162</v>
      </c>
      <c r="G30" s="4"/>
    </row>
    <row r="31" spans="3:7" ht="12">
      <c r="C31" s="6" t="s">
        <v>157</v>
      </c>
      <c r="D31" s="9">
        <v>42105</v>
      </c>
      <c r="E31" s="5"/>
      <c r="F31" s="9">
        <v>42105</v>
      </c>
      <c r="G31" s="4"/>
    </row>
    <row r="32" spans="3:7" ht="12">
      <c r="C32" s="6" t="s">
        <v>46</v>
      </c>
      <c r="D32" s="9">
        <v>210430</v>
      </c>
      <c r="E32" s="5"/>
      <c r="F32" s="9">
        <v>205254</v>
      </c>
      <c r="G32" s="4"/>
    </row>
    <row r="33" spans="3:7" ht="12">
      <c r="C33" s="6" t="s">
        <v>47</v>
      </c>
      <c r="D33" s="9">
        <v>471</v>
      </c>
      <c r="E33" s="5"/>
      <c r="F33" s="9">
        <v>471</v>
      </c>
      <c r="G33" s="4"/>
    </row>
    <row r="34" spans="2:7" ht="12">
      <c r="B34" s="4"/>
      <c r="C34" s="4" t="s">
        <v>109</v>
      </c>
      <c r="D34" s="10">
        <v>0</v>
      </c>
      <c r="E34" s="5"/>
      <c r="F34" s="10">
        <v>0</v>
      </c>
      <c r="G34" s="4"/>
    </row>
    <row r="35" spans="2:7" ht="12">
      <c r="B35" s="4"/>
      <c r="C35" s="4"/>
      <c r="D35" s="10">
        <f>SUM(D30:D34)</f>
        <v>458662</v>
      </c>
      <c r="E35" s="5"/>
      <c r="F35" s="10">
        <f>SUM(F30:F34)</f>
        <v>452992</v>
      </c>
      <c r="G35" s="4"/>
    </row>
    <row r="36" spans="2:7" ht="12">
      <c r="B36" s="4"/>
      <c r="C36" s="4"/>
      <c r="D36" s="5"/>
      <c r="E36" s="5"/>
      <c r="F36" s="5"/>
      <c r="G36" s="4"/>
    </row>
    <row r="37" spans="1:7" ht="12">
      <c r="A37" s="2">
        <v>7</v>
      </c>
      <c r="B37" s="6" t="s">
        <v>68</v>
      </c>
      <c r="C37" s="4"/>
      <c r="D37" s="5">
        <f>SUM(D28-D35)</f>
        <v>-446498</v>
      </c>
      <c r="E37" s="5"/>
      <c r="F37" s="5">
        <f>SUM(F28-F35)</f>
        <v>-440521</v>
      </c>
      <c r="G37" s="4"/>
    </row>
    <row r="38" spans="2:7" ht="12">
      <c r="B38" s="4"/>
      <c r="C38" s="4"/>
      <c r="D38" s="5"/>
      <c r="E38" s="5"/>
      <c r="F38" s="5"/>
      <c r="G38" s="4"/>
    </row>
    <row r="39" spans="2:8" ht="12.75" thickBot="1">
      <c r="B39" s="4"/>
      <c r="C39" s="4"/>
      <c r="D39" s="12">
        <f>D16+D17+D18+D19+D37</f>
        <v>-411359</v>
      </c>
      <c r="E39" s="5"/>
      <c r="F39" s="12">
        <f>F16+F17+F18+F19+F37</f>
        <v>-402270</v>
      </c>
      <c r="G39" s="4"/>
      <c r="H39" s="24"/>
    </row>
    <row r="40" spans="2:8" ht="12.75" thickTop="1">
      <c r="B40" s="4"/>
      <c r="C40" s="4"/>
      <c r="D40" s="5"/>
      <c r="E40" s="5"/>
      <c r="F40" s="5"/>
      <c r="G40" s="4"/>
      <c r="H40" s="24"/>
    </row>
    <row r="41" spans="1:8" ht="12">
      <c r="A41" s="2">
        <v>8</v>
      </c>
      <c r="B41" s="4" t="s">
        <v>71</v>
      </c>
      <c r="C41" s="4"/>
      <c r="D41" s="5"/>
      <c r="E41" s="5"/>
      <c r="F41" s="5"/>
      <c r="G41" s="4"/>
      <c r="H41" s="24"/>
    </row>
    <row r="42" spans="2:7" ht="12">
      <c r="B42" s="4" t="s">
        <v>69</v>
      </c>
      <c r="C42" s="4"/>
      <c r="D42" s="5">
        <v>65842</v>
      </c>
      <c r="E42" s="5"/>
      <c r="F42" s="5">
        <v>65842</v>
      </c>
      <c r="G42" s="4"/>
    </row>
    <row r="43" spans="2:7" ht="12">
      <c r="B43" s="4" t="s">
        <v>70</v>
      </c>
      <c r="C43" s="4"/>
      <c r="D43" s="5"/>
      <c r="E43" s="5"/>
      <c r="F43" s="5"/>
      <c r="G43" s="4"/>
    </row>
    <row r="44" spans="3:7" ht="12">
      <c r="C44" s="6" t="s">
        <v>48</v>
      </c>
      <c r="D44" s="5">
        <f>75462</f>
        <v>75462</v>
      </c>
      <c r="E44" s="5"/>
      <c r="F44" s="5">
        <v>75462</v>
      </c>
      <c r="G44" s="4"/>
    </row>
    <row r="45" spans="3:7" ht="12">
      <c r="C45" s="6" t="s">
        <v>49</v>
      </c>
      <c r="D45" s="5">
        <v>0</v>
      </c>
      <c r="E45" s="5"/>
      <c r="F45" s="5">
        <v>0</v>
      </c>
      <c r="G45" s="4"/>
    </row>
    <row r="46" spans="3:7" ht="12">
      <c r="C46" s="6" t="s">
        <v>50</v>
      </c>
      <c r="D46" s="5">
        <v>0</v>
      </c>
      <c r="E46" s="5"/>
      <c r="F46" s="5">
        <v>0</v>
      </c>
      <c r="G46" s="4"/>
    </row>
    <row r="47" spans="3:7" ht="12">
      <c r="C47" s="6" t="s">
        <v>75</v>
      </c>
      <c r="D47" s="5">
        <v>0</v>
      </c>
      <c r="E47" s="5"/>
      <c r="F47" s="5">
        <v>0</v>
      </c>
      <c r="G47" s="4"/>
    </row>
    <row r="48" spans="3:7" ht="12">
      <c r="C48" s="6" t="s">
        <v>51</v>
      </c>
      <c r="D48" s="5">
        <v>-552663</v>
      </c>
      <c r="E48" s="5"/>
      <c r="F48" s="5">
        <v>-543574</v>
      </c>
      <c r="G48" s="4"/>
    </row>
    <row r="49" spans="2:11" ht="12">
      <c r="B49" s="6"/>
      <c r="C49" s="4"/>
      <c r="D49" s="11"/>
      <c r="E49" s="5"/>
      <c r="F49" s="11"/>
      <c r="G49" s="4"/>
      <c r="I49" s="27"/>
      <c r="J49" s="27"/>
      <c r="K49" s="27"/>
    </row>
    <row r="50" spans="2:11" ht="12">
      <c r="B50" s="6"/>
      <c r="C50" s="4"/>
      <c r="D50" s="5">
        <f>SUM(D42:D49)</f>
        <v>-411359</v>
      </c>
      <c r="E50" s="5"/>
      <c r="F50" s="5">
        <f>SUM(F42:F49)</f>
        <v>-402270</v>
      </c>
      <c r="G50" s="4"/>
      <c r="I50" s="27"/>
      <c r="J50" s="27"/>
      <c r="K50" s="27"/>
    </row>
    <row r="51" spans="2:7" ht="12">
      <c r="B51" s="4"/>
      <c r="C51" s="4"/>
      <c r="D51" s="5"/>
      <c r="E51" s="5"/>
      <c r="F51" s="5"/>
      <c r="G51" s="4"/>
    </row>
    <row r="52" spans="1:7" ht="12">
      <c r="A52" s="2">
        <v>9</v>
      </c>
      <c r="B52" s="6" t="s">
        <v>72</v>
      </c>
      <c r="C52" s="4"/>
      <c r="D52" s="5">
        <v>0</v>
      </c>
      <c r="E52" s="5"/>
      <c r="F52" s="5">
        <v>0</v>
      </c>
      <c r="G52" s="4"/>
    </row>
    <row r="53" spans="1:7" ht="12">
      <c r="A53" s="2">
        <v>10</v>
      </c>
      <c r="B53" s="6" t="s">
        <v>73</v>
      </c>
      <c r="C53" s="4"/>
      <c r="D53" s="5">
        <v>0</v>
      </c>
      <c r="E53" s="5"/>
      <c r="F53" s="5">
        <v>0</v>
      </c>
      <c r="G53" s="4"/>
    </row>
    <row r="54" spans="1:7" ht="12">
      <c r="A54" s="2">
        <v>11</v>
      </c>
      <c r="B54" s="4" t="s">
        <v>74</v>
      </c>
      <c r="C54" s="4"/>
      <c r="D54" s="5">
        <v>0</v>
      </c>
      <c r="E54" s="5"/>
      <c r="F54" s="5">
        <v>0</v>
      </c>
      <c r="G54" s="4"/>
    </row>
    <row r="55" spans="2:7" ht="12">
      <c r="B55" s="4"/>
      <c r="C55" s="4"/>
      <c r="D55" s="5"/>
      <c r="E55" s="5"/>
      <c r="F55" s="5"/>
      <c r="G55" s="4"/>
    </row>
    <row r="56" spans="2:7" ht="12.75" thickBot="1">
      <c r="B56" s="4"/>
      <c r="C56" s="4"/>
      <c r="D56" s="12">
        <f>SUM(D50:D55)</f>
        <v>-411359</v>
      </c>
      <c r="E56" s="5"/>
      <c r="F56" s="12">
        <f>SUM(F50:F55)</f>
        <v>-402270</v>
      </c>
      <c r="G56" s="4"/>
    </row>
    <row r="57" spans="2:7" ht="12.75" thickTop="1">
      <c r="B57" s="4"/>
      <c r="C57" s="4"/>
      <c r="D57" s="5"/>
      <c r="E57" s="5"/>
      <c r="F57" s="5"/>
      <c r="G57" s="4"/>
    </row>
    <row r="58" spans="1:6" ht="12.75" thickBot="1">
      <c r="A58" s="2">
        <v>12</v>
      </c>
      <c r="B58" s="2" t="s">
        <v>107</v>
      </c>
      <c r="D58" s="23">
        <f>+D56/D42</f>
        <v>-6.247668661340786</v>
      </c>
      <c r="E58" s="7"/>
      <c r="F58" s="23">
        <f>+F56/F42</f>
        <v>-6.109626074542086</v>
      </c>
    </row>
    <row r="59" spans="4:6" ht="12.75" thickTop="1">
      <c r="D59" s="7"/>
      <c r="E59" s="7"/>
      <c r="F59" s="7"/>
    </row>
    <row r="60" spans="4:6" ht="12">
      <c r="D60" s="7"/>
      <c r="E60" s="7"/>
      <c r="F60" s="7"/>
    </row>
    <row r="61" spans="1:10" ht="12">
      <c r="A61" s="4"/>
      <c r="B61" s="22"/>
      <c r="C61" s="4"/>
      <c r="D61" s="5"/>
      <c r="E61" s="5"/>
      <c r="F61" s="19"/>
      <c r="G61" s="4"/>
      <c r="H61" s="4"/>
      <c r="I61" s="4"/>
      <c r="J61" s="4"/>
    </row>
    <row r="62" spans="1:10" ht="12">
      <c r="A62" s="4"/>
      <c r="B62" s="22"/>
      <c r="C62" s="4"/>
      <c r="D62" s="5"/>
      <c r="E62" s="5"/>
      <c r="F62" s="5"/>
      <c r="G62" s="4"/>
      <c r="H62" s="4"/>
      <c r="I62" s="4"/>
      <c r="J62" s="4"/>
    </row>
    <row r="63" spans="1:10" ht="12">
      <c r="A63" s="4"/>
      <c r="B63" s="22"/>
      <c r="C63" s="4"/>
      <c r="D63" s="5"/>
      <c r="E63" s="5"/>
      <c r="F63" s="5"/>
      <c r="G63" s="4"/>
      <c r="H63" s="4"/>
      <c r="I63" s="4"/>
      <c r="J63" s="4"/>
    </row>
    <row r="64" spans="1:10" ht="12">
      <c r="A64" s="4"/>
      <c r="B64" s="4"/>
      <c r="C64" s="4"/>
      <c r="D64" s="5"/>
      <c r="E64" s="5"/>
      <c r="F64" s="5"/>
      <c r="G64" s="4"/>
      <c r="H64" s="4"/>
      <c r="I64" s="4"/>
      <c r="J64" s="4"/>
    </row>
    <row r="65" spans="1:10" ht="12">
      <c r="A65" s="4"/>
      <c r="B65" s="4"/>
      <c r="C65" s="4"/>
      <c r="D65" s="5"/>
      <c r="E65" s="5"/>
      <c r="F65" s="5"/>
      <c r="G65" s="4"/>
      <c r="H65" s="4"/>
      <c r="I65" s="4"/>
      <c r="J65" s="4"/>
    </row>
    <row r="66" spans="1:10" ht="12">
      <c r="A66" s="4"/>
      <c r="B66" s="4"/>
      <c r="C66" s="4"/>
      <c r="D66" s="5"/>
      <c r="E66" s="5"/>
      <c r="F66" s="5"/>
      <c r="G66" s="4"/>
      <c r="H66" s="4"/>
      <c r="I66" s="4"/>
      <c r="J66" s="4"/>
    </row>
    <row r="67" spans="1:10" ht="12">
      <c r="A67" s="4"/>
      <c r="B67" s="4"/>
      <c r="C67" s="4"/>
      <c r="D67" s="5"/>
      <c r="E67" s="5"/>
      <c r="F67" s="5"/>
      <c r="G67" s="4"/>
      <c r="H67" s="4"/>
      <c r="I67" s="4"/>
      <c r="J67" s="4"/>
    </row>
    <row r="68" spans="1:10" ht="12">
      <c r="A68" s="4"/>
      <c r="B68" s="4"/>
      <c r="C68" s="4"/>
      <c r="D68" s="5"/>
      <c r="E68" s="5"/>
      <c r="F68" s="5"/>
      <c r="G68" s="4"/>
      <c r="H68" s="4"/>
      <c r="I68" s="4"/>
      <c r="J68" s="4"/>
    </row>
    <row r="69" spans="1:10" ht="12">
      <c r="A69" s="4"/>
      <c r="B69" s="4"/>
      <c r="C69" s="4"/>
      <c r="D69" s="5"/>
      <c r="E69" s="5"/>
      <c r="F69" s="5"/>
      <c r="G69" s="4"/>
      <c r="H69" s="4"/>
      <c r="I69" s="4"/>
      <c r="J69" s="4"/>
    </row>
    <row r="70" spans="1:10" ht="12">
      <c r="A70" s="4"/>
      <c r="B70" s="4"/>
      <c r="C70" s="4"/>
      <c r="D70" s="5"/>
      <c r="E70" s="5"/>
      <c r="F70" s="5"/>
      <c r="G70" s="4"/>
      <c r="H70" s="4"/>
      <c r="I70" s="4"/>
      <c r="J70" s="4"/>
    </row>
    <row r="71" spans="1:10" ht="12">
      <c r="A71" s="4"/>
      <c r="B71" s="4"/>
      <c r="C71" s="4"/>
      <c r="D71" s="5"/>
      <c r="E71" s="5"/>
      <c r="F71" s="5"/>
      <c r="G71" s="4"/>
      <c r="H71" s="4"/>
      <c r="I71" s="4"/>
      <c r="J71" s="4"/>
    </row>
    <row r="72" spans="1:10" ht="12">
      <c r="A72" s="4"/>
      <c r="B72" s="4"/>
      <c r="C72" s="4"/>
      <c r="D72" s="5"/>
      <c r="E72" s="5"/>
      <c r="F72" s="5"/>
      <c r="G72" s="4"/>
      <c r="H72" s="4"/>
      <c r="I72" s="4"/>
      <c r="J72" s="4"/>
    </row>
    <row r="73" spans="1:10" ht="12">
      <c r="A73" s="4"/>
      <c r="B73" s="4"/>
      <c r="C73" s="4"/>
      <c r="D73" s="5"/>
      <c r="E73" s="5"/>
      <c r="F73" s="5"/>
      <c r="G73" s="4"/>
      <c r="H73" s="4"/>
      <c r="I73" s="4"/>
      <c r="J73" s="4"/>
    </row>
    <row r="74" spans="1:10" ht="12">
      <c r="A74" s="4"/>
      <c r="B74" s="4"/>
      <c r="C74" s="4"/>
      <c r="D74" s="5"/>
      <c r="E74" s="5"/>
      <c r="F74" s="5"/>
      <c r="G74" s="4"/>
      <c r="H74" s="4"/>
      <c r="I74" s="4"/>
      <c r="J74" s="4"/>
    </row>
    <row r="75" spans="1:10" ht="12">
      <c r="A75" s="4"/>
      <c r="B75" s="4"/>
      <c r="C75" s="4"/>
      <c r="D75" s="5"/>
      <c r="E75" s="5"/>
      <c r="F75" s="5"/>
      <c r="G75" s="4"/>
      <c r="H75" s="4"/>
      <c r="I75" s="4"/>
      <c r="J75" s="4"/>
    </row>
    <row r="76" spans="1:10" ht="12">
      <c r="A76" s="4"/>
      <c r="B76" s="4"/>
      <c r="C76" s="4"/>
      <c r="D76" s="5"/>
      <c r="E76" s="5"/>
      <c r="F76" s="5"/>
      <c r="G76" s="4"/>
      <c r="H76" s="4"/>
      <c r="I76" s="4"/>
      <c r="J76" s="4"/>
    </row>
    <row r="77" spans="1:10" ht="12">
      <c r="A77" s="4"/>
      <c r="B77" s="4"/>
      <c r="C77" s="4"/>
      <c r="D77" s="5"/>
      <c r="E77" s="5"/>
      <c r="F77" s="5"/>
      <c r="G77" s="4"/>
      <c r="H77" s="4"/>
      <c r="I77" s="4"/>
      <c r="J77" s="4"/>
    </row>
    <row r="78" spans="1:10" ht="12">
      <c r="A78" s="4"/>
      <c r="B78" s="4"/>
      <c r="C78" s="4"/>
      <c r="D78" s="5"/>
      <c r="E78" s="5"/>
      <c r="F78" s="5"/>
      <c r="G78" s="4"/>
      <c r="H78" s="4"/>
      <c r="I78" s="4"/>
      <c r="J78" s="4"/>
    </row>
    <row r="79" spans="1:10" ht="12">
      <c r="A79" s="4"/>
      <c r="B79" s="4"/>
      <c r="C79" s="4"/>
      <c r="D79" s="5"/>
      <c r="E79" s="5"/>
      <c r="F79" s="5"/>
      <c r="G79" s="4"/>
      <c r="H79" s="4"/>
      <c r="I79" s="4"/>
      <c r="J79" s="4"/>
    </row>
    <row r="80" spans="1:10" ht="12">
      <c r="A80" s="4"/>
      <c r="B80" s="4"/>
      <c r="C80" s="4"/>
      <c r="D80" s="5"/>
      <c r="E80" s="5"/>
      <c r="F80" s="5"/>
      <c r="G80" s="4"/>
      <c r="H80" s="4"/>
      <c r="I80" s="4"/>
      <c r="J80" s="4"/>
    </row>
    <row r="81" spans="1:10" ht="12">
      <c r="A81" s="4"/>
      <c r="B81" s="4"/>
      <c r="C81" s="4"/>
      <c r="D81" s="5"/>
      <c r="E81" s="5"/>
      <c r="F81" s="5"/>
      <c r="G81" s="4"/>
      <c r="H81" s="4"/>
      <c r="I81" s="4"/>
      <c r="J81" s="4"/>
    </row>
    <row r="82" spans="1:10" ht="12">
      <c r="A82" s="4"/>
      <c r="B82" s="4"/>
      <c r="C82" s="4"/>
      <c r="D82" s="5"/>
      <c r="E82" s="5"/>
      <c r="F82" s="5"/>
      <c r="G82" s="4"/>
      <c r="H82" s="4"/>
      <c r="I82" s="4"/>
      <c r="J82" s="4"/>
    </row>
    <row r="83" spans="1:10" ht="12">
      <c r="A83" s="4"/>
      <c r="B83" s="4"/>
      <c r="C83" s="4"/>
      <c r="D83" s="5"/>
      <c r="E83" s="5"/>
      <c r="F83" s="5"/>
      <c r="G83" s="4"/>
      <c r="H83" s="4"/>
      <c r="I83" s="4"/>
      <c r="J83" s="4"/>
    </row>
    <row r="84" spans="1:10" ht="12">
      <c r="A84" s="4"/>
      <c r="B84" s="4"/>
      <c r="C84" s="4"/>
      <c r="D84" s="20"/>
      <c r="E84" s="5"/>
      <c r="F84" s="21"/>
      <c r="G84" s="4"/>
      <c r="H84" s="4"/>
      <c r="I84" s="4"/>
      <c r="J84" s="4"/>
    </row>
    <row r="85" spans="1:10" ht="12">
      <c r="A85" s="4"/>
      <c r="B85" s="4"/>
      <c r="C85" s="4"/>
      <c r="D85" s="20"/>
      <c r="E85" s="5"/>
      <c r="F85" s="21"/>
      <c r="G85" s="4"/>
      <c r="H85" s="4"/>
      <c r="I85" s="4"/>
      <c r="J85" s="4"/>
    </row>
    <row r="86" spans="1:10" ht="12">
      <c r="A86" s="4"/>
      <c r="B86" s="4"/>
      <c r="C86" s="4"/>
      <c r="D86" s="5"/>
      <c r="E86" s="5"/>
      <c r="F86" s="5"/>
      <c r="G86" s="4"/>
      <c r="H86" s="4"/>
      <c r="I86" s="4"/>
      <c r="J86" s="4"/>
    </row>
    <row r="87" spans="1:10" ht="12">
      <c r="A87" s="4"/>
      <c r="B87" s="4"/>
      <c r="C87" s="4"/>
      <c r="D87" s="5"/>
      <c r="E87" s="5"/>
      <c r="F87" s="5"/>
      <c r="G87" s="4"/>
      <c r="H87" s="4"/>
      <c r="I87" s="4"/>
      <c r="J87" s="4"/>
    </row>
    <row r="88" spans="1:10" ht="12">
      <c r="A88" s="4"/>
      <c r="B88" s="4"/>
      <c r="C88" s="4"/>
      <c r="D88" s="5"/>
      <c r="E88" s="5"/>
      <c r="F88" s="5"/>
      <c r="G88" s="4"/>
      <c r="H88" s="4"/>
      <c r="I88" s="4"/>
      <c r="J88" s="4"/>
    </row>
    <row r="89" spans="1:10" ht="12">
      <c r="A89" s="4"/>
      <c r="B89" s="4"/>
      <c r="C89" s="4"/>
      <c r="D89" s="5"/>
      <c r="E89" s="5"/>
      <c r="F89" s="5"/>
      <c r="G89" s="4"/>
      <c r="H89" s="4"/>
      <c r="I89" s="4"/>
      <c r="J89" s="4"/>
    </row>
    <row r="90" spans="1:10" ht="12">
      <c r="A90" s="4"/>
      <c r="B90" s="4"/>
      <c r="C90" s="4"/>
      <c r="D90" s="5"/>
      <c r="E90" s="5"/>
      <c r="F90" s="5"/>
      <c r="G90" s="4"/>
      <c r="H90" s="4"/>
      <c r="I90" s="4"/>
      <c r="J90" s="4"/>
    </row>
    <row r="91" spans="1:10" ht="12">
      <c r="A91" s="4"/>
      <c r="B91" s="4"/>
      <c r="C91" s="4"/>
      <c r="D91" s="5"/>
      <c r="E91" s="5"/>
      <c r="F91" s="5"/>
      <c r="G91" s="4"/>
      <c r="H91" s="4"/>
      <c r="I91" s="4"/>
      <c r="J91" s="4"/>
    </row>
    <row r="92" spans="1:10" ht="12">
      <c r="A92" s="4"/>
      <c r="B92" s="4"/>
      <c r="C92" s="4"/>
      <c r="D92" s="5"/>
      <c r="E92" s="5"/>
      <c r="F92" s="5"/>
      <c r="G92" s="4"/>
      <c r="H92" s="4"/>
      <c r="I92" s="4"/>
      <c r="J92" s="4"/>
    </row>
    <row r="93" spans="1:10" ht="12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">
      <c r="A100" s="4"/>
      <c r="B100" s="4"/>
      <c r="C100" s="4"/>
      <c r="D100" s="4"/>
      <c r="E100" s="4"/>
      <c r="F100" s="4"/>
      <c r="G100" s="4"/>
      <c r="H100" s="4"/>
      <c r="I100" s="4"/>
      <c r="J100" s="4"/>
    </row>
  </sheetData>
  <mergeCells count="6">
    <mergeCell ref="B7:F7"/>
    <mergeCell ref="B1:F1"/>
    <mergeCell ref="B2:F2"/>
    <mergeCell ref="B6:F6"/>
    <mergeCell ref="B3:F3"/>
    <mergeCell ref="B4:F4"/>
  </mergeCells>
  <printOptions horizontalCentered="1" verticalCentered="1"/>
  <pageMargins left="1" right="0.75" top="0.5" bottom="1" header="0.25" footer="0.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0"/>
  <sheetViews>
    <sheetView workbookViewId="0" topLeftCell="A1">
      <selection activeCell="K22" sqref="K22"/>
    </sheetView>
  </sheetViews>
  <sheetFormatPr defaultColWidth="9.140625" defaultRowHeight="12.75"/>
  <cols>
    <col min="1" max="1" width="2.7109375" style="2" customWidth="1"/>
    <col min="2" max="3" width="3.28125" style="2" customWidth="1"/>
    <col min="4" max="4" width="36.7109375" style="2" customWidth="1"/>
    <col min="5" max="5" width="12.7109375" style="2" customWidth="1"/>
    <col min="6" max="6" width="2.7109375" style="2" customWidth="1"/>
    <col min="7" max="7" width="12.7109375" style="2" customWidth="1"/>
    <col min="8" max="8" width="2.7109375" style="2" customWidth="1"/>
    <col min="9" max="9" width="12.7109375" style="2" customWidth="1"/>
    <col min="10" max="10" width="2.7109375" style="2" customWidth="1"/>
    <col min="11" max="11" width="12.7109375" style="2" customWidth="1"/>
    <col min="12" max="12" width="2.7109375" style="2" customWidth="1"/>
    <col min="13" max="16384" width="9.140625" style="2" customWidth="1"/>
  </cols>
  <sheetData>
    <row r="1" spans="1:11" ht="15">
      <c r="A1" s="49" t="s">
        <v>76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">
      <c r="A2" s="50" t="s">
        <v>58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2">
      <c r="A3" s="48" t="s">
        <v>59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5">
      <c r="A4" s="49" t="s">
        <v>104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4" ht="12">
      <c r="A5" s="1"/>
      <c r="D5" s="1"/>
    </row>
    <row r="6" spans="1:11" ht="12">
      <c r="A6" s="48" t="s">
        <v>77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12">
      <c r="A7" s="48" t="s">
        <v>158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12">
      <c r="A8" s="48" t="s">
        <v>151</v>
      </c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1" ht="1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1" spans="5:11" ht="12">
      <c r="E11" s="48" t="s">
        <v>78</v>
      </c>
      <c r="F11" s="48"/>
      <c r="G11" s="48"/>
      <c r="H11" s="1"/>
      <c r="I11" s="48" t="s">
        <v>88</v>
      </c>
      <c r="J11" s="48"/>
      <c r="K11" s="48"/>
    </row>
    <row r="12" spans="5:11" ht="12">
      <c r="E12" s="3" t="s">
        <v>79</v>
      </c>
      <c r="F12" s="3"/>
      <c r="G12" s="3" t="s">
        <v>82</v>
      </c>
      <c r="H12" s="1"/>
      <c r="I12" s="3" t="s">
        <v>85</v>
      </c>
      <c r="J12" s="3"/>
      <c r="K12" s="3" t="s">
        <v>82</v>
      </c>
    </row>
    <row r="13" spans="5:11" ht="12">
      <c r="E13" s="3" t="s">
        <v>80</v>
      </c>
      <c r="F13" s="3"/>
      <c r="G13" s="3" t="s">
        <v>83</v>
      </c>
      <c r="H13" s="3"/>
      <c r="I13" s="3" t="s">
        <v>80</v>
      </c>
      <c r="J13" s="3"/>
      <c r="K13" s="3" t="s">
        <v>83</v>
      </c>
    </row>
    <row r="14" spans="5:11" ht="12">
      <c r="E14" s="3" t="s">
        <v>81</v>
      </c>
      <c r="F14" s="3"/>
      <c r="G14" s="3" t="s">
        <v>84</v>
      </c>
      <c r="H14" s="3"/>
      <c r="I14" s="3" t="s">
        <v>86</v>
      </c>
      <c r="J14" s="3"/>
      <c r="K14" s="3" t="s">
        <v>84</v>
      </c>
    </row>
    <row r="15" spans="5:11" ht="12">
      <c r="E15" s="3"/>
      <c r="F15" s="3"/>
      <c r="G15" s="3" t="s">
        <v>81</v>
      </c>
      <c r="H15" s="3"/>
      <c r="I15" s="3"/>
      <c r="J15" s="3"/>
      <c r="K15" s="3" t="s">
        <v>87</v>
      </c>
    </row>
    <row r="16" spans="5:11" ht="12">
      <c r="E16" s="3" t="s">
        <v>159</v>
      </c>
      <c r="F16" s="3"/>
      <c r="G16" s="3" t="s">
        <v>116</v>
      </c>
      <c r="H16" s="3"/>
      <c r="I16" s="3" t="s">
        <v>159</v>
      </c>
      <c r="J16" s="3"/>
      <c r="K16" s="3" t="str">
        <f>G16</f>
        <v>31.12.02</v>
      </c>
    </row>
    <row r="17" spans="5:11" ht="12">
      <c r="E17" s="3" t="s">
        <v>5</v>
      </c>
      <c r="F17" s="3"/>
      <c r="G17" s="3" t="s">
        <v>5</v>
      </c>
      <c r="H17" s="3"/>
      <c r="I17" s="3" t="s">
        <v>5</v>
      </c>
      <c r="J17" s="3"/>
      <c r="K17" s="3" t="s">
        <v>5</v>
      </c>
    </row>
    <row r="19" spans="1:11" ht="12.75" thickBot="1">
      <c r="A19" s="2">
        <v>1</v>
      </c>
      <c r="B19" s="2" t="s">
        <v>6</v>
      </c>
      <c r="D19" s="2" t="s">
        <v>89</v>
      </c>
      <c r="E19" s="14">
        <v>0</v>
      </c>
      <c r="F19" s="5"/>
      <c r="G19" s="14">
        <v>0</v>
      </c>
      <c r="H19" s="5"/>
      <c r="I19" s="14">
        <v>0</v>
      </c>
      <c r="J19" s="5"/>
      <c r="K19" s="14">
        <v>0</v>
      </c>
    </row>
    <row r="20" spans="5:11" ht="12.75" thickTop="1">
      <c r="E20" s="5"/>
      <c r="F20" s="5"/>
      <c r="G20" s="5"/>
      <c r="H20" s="5"/>
      <c r="I20" s="5"/>
      <c r="J20" s="5"/>
      <c r="K20" s="5"/>
    </row>
    <row r="21" spans="2:11" ht="12.75" thickBot="1">
      <c r="B21" s="2" t="s">
        <v>7</v>
      </c>
      <c r="D21" s="2" t="s">
        <v>14</v>
      </c>
      <c r="E21" s="14">
        <v>0</v>
      </c>
      <c r="F21" s="5"/>
      <c r="G21" s="14">
        <v>0</v>
      </c>
      <c r="H21" s="5"/>
      <c r="I21" s="14">
        <v>0</v>
      </c>
      <c r="J21" s="5"/>
      <c r="K21" s="14">
        <v>0</v>
      </c>
    </row>
    <row r="22" spans="5:11" ht="12.75" thickTop="1">
      <c r="E22" s="5"/>
      <c r="F22" s="5"/>
      <c r="G22" s="5"/>
      <c r="H22" s="5"/>
      <c r="I22" s="5"/>
      <c r="J22" s="5"/>
      <c r="K22" s="5"/>
    </row>
    <row r="23" spans="2:18" ht="12.75" thickBot="1">
      <c r="B23" s="2" t="s">
        <v>8</v>
      </c>
      <c r="D23" s="2" t="s">
        <v>95</v>
      </c>
      <c r="E23" s="14">
        <v>118</v>
      </c>
      <c r="F23" s="5"/>
      <c r="G23" s="14">
        <v>83</v>
      </c>
      <c r="H23" s="5"/>
      <c r="I23" s="14">
        <v>118</v>
      </c>
      <c r="J23" s="5"/>
      <c r="K23" s="14">
        <v>83</v>
      </c>
      <c r="Q23" s="24"/>
      <c r="R23" s="24"/>
    </row>
    <row r="24" spans="5:11" ht="12.75" thickTop="1">
      <c r="E24" s="5"/>
      <c r="F24" s="5"/>
      <c r="G24" s="5"/>
      <c r="H24" s="5"/>
      <c r="I24" s="5"/>
      <c r="J24" s="5"/>
      <c r="K24" s="5"/>
    </row>
    <row r="25" spans="1:18" ht="12">
      <c r="A25" s="2">
        <v>2</v>
      </c>
      <c r="B25" s="2" t="s">
        <v>6</v>
      </c>
      <c r="D25" s="2" t="s">
        <v>15</v>
      </c>
      <c r="E25" s="5">
        <v>-265</v>
      </c>
      <c r="F25" s="5"/>
      <c r="G25" s="5">
        <v>-493</v>
      </c>
      <c r="H25" s="5"/>
      <c r="I25" s="5">
        <v>-265</v>
      </c>
      <c r="J25" s="5"/>
      <c r="K25" s="5">
        <v>-493</v>
      </c>
      <c r="Q25" s="7"/>
      <c r="R25" s="24"/>
    </row>
    <row r="26" spans="4:11" ht="12">
      <c r="D26" s="2" t="s">
        <v>17</v>
      </c>
      <c r="E26" s="7"/>
      <c r="F26" s="7"/>
      <c r="G26" s="7"/>
      <c r="H26" s="7"/>
      <c r="I26" s="7"/>
      <c r="J26" s="7"/>
      <c r="K26" s="7"/>
    </row>
    <row r="27" spans="4:18" ht="12">
      <c r="D27" s="2" t="s">
        <v>18</v>
      </c>
      <c r="E27" s="7"/>
      <c r="F27" s="7"/>
      <c r="G27" s="7"/>
      <c r="H27" s="7"/>
      <c r="I27" s="7"/>
      <c r="J27" s="7"/>
      <c r="K27" s="7"/>
      <c r="Q27" s="25"/>
      <c r="R27" s="25"/>
    </row>
    <row r="28" spans="4:11" ht="12">
      <c r="D28" s="2" t="s">
        <v>19</v>
      </c>
      <c r="E28" s="7"/>
      <c r="F28" s="7"/>
      <c r="G28" s="7"/>
      <c r="H28" s="7"/>
      <c r="I28" s="7"/>
      <c r="J28" s="7"/>
      <c r="K28" s="7"/>
    </row>
    <row r="29" spans="5:11" ht="12">
      <c r="E29" s="7"/>
      <c r="F29" s="7"/>
      <c r="G29" s="7"/>
      <c r="H29" s="7"/>
      <c r="I29" s="7"/>
      <c r="J29" s="7"/>
      <c r="K29" s="7"/>
    </row>
    <row r="30" spans="2:11" ht="12">
      <c r="B30" s="2" t="s">
        <v>7</v>
      </c>
      <c r="D30" s="2" t="s">
        <v>20</v>
      </c>
      <c r="E30" s="7">
        <v>-5719</v>
      </c>
      <c r="F30" s="7"/>
      <c r="G30" s="7">
        <v>-6711</v>
      </c>
      <c r="H30" s="7"/>
      <c r="I30" s="7">
        <v>-5719</v>
      </c>
      <c r="J30" s="7"/>
      <c r="K30" s="7">
        <v>-6711</v>
      </c>
    </row>
    <row r="31" spans="5:11" ht="12">
      <c r="E31" s="7"/>
      <c r="F31" s="7"/>
      <c r="G31" s="7"/>
      <c r="H31" s="7"/>
      <c r="I31" s="7"/>
      <c r="J31" s="7"/>
      <c r="K31" s="7"/>
    </row>
    <row r="32" spans="2:11" ht="12">
      <c r="B32" s="2" t="s">
        <v>8</v>
      </c>
      <c r="D32" s="2" t="s">
        <v>21</v>
      </c>
      <c r="E32" s="7">
        <v>-3105</v>
      </c>
      <c r="F32" s="7"/>
      <c r="G32" s="7">
        <v>-3217</v>
      </c>
      <c r="H32" s="7"/>
      <c r="I32" s="7">
        <v>-3105</v>
      </c>
      <c r="J32" s="7"/>
      <c r="K32" s="7">
        <v>-3217</v>
      </c>
    </row>
    <row r="33" spans="5:11" ht="12">
      <c r="E33" s="7"/>
      <c r="F33" s="7"/>
      <c r="G33" s="7"/>
      <c r="H33" s="7"/>
      <c r="I33" s="7"/>
      <c r="J33" s="7"/>
      <c r="K33" s="7"/>
    </row>
    <row r="34" spans="2:11" ht="12">
      <c r="B34" s="2" t="s">
        <v>9</v>
      </c>
      <c r="D34" s="2" t="s">
        <v>22</v>
      </c>
      <c r="E34" s="7">
        <v>0</v>
      </c>
      <c r="F34" s="7"/>
      <c r="G34" s="7">
        <v>0</v>
      </c>
      <c r="H34" s="7"/>
      <c r="I34" s="7">
        <v>0</v>
      </c>
      <c r="J34" s="7"/>
      <c r="K34" s="7">
        <v>0</v>
      </c>
    </row>
    <row r="35" spans="5:11" ht="12">
      <c r="E35" s="11"/>
      <c r="F35" s="7"/>
      <c r="G35" s="11"/>
      <c r="H35" s="7"/>
      <c r="I35" s="11"/>
      <c r="J35" s="7"/>
      <c r="K35" s="11"/>
    </row>
    <row r="36" spans="2:11" ht="12">
      <c r="B36" s="2" t="s">
        <v>23</v>
      </c>
      <c r="D36" s="2" t="s">
        <v>24</v>
      </c>
      <c r="E36" s="7">
        <f>SUM(E25:E34)</f>
        <v>-9089</v>
      </c>
      <c r="F36" s="7"/>
      <c r="G36" s="7">
        <f>G25+G30+G32+G34</f>
        <v>-10421</v>
      </c>
      <c r="H36" s="7"/>
      <c r="I36" s="7">
        <f>SUM(I25:I34)</f>
        <v>-9089</v>
      </c>
      <c r="J36" s="7"/>
      <c r="K36" s="7">
        <f>K25+K30+K32+K34</f>
        <v>-10421</v>
      </c>
    </row>
    <row r="37" spans="4:11" ht="12">
      <c r="D37" s="2" t="s">
        <v>16</v>
      </c>
      <c r="E37" s="7"/>
      <c r="F37" s="7"/>
      <c r="G37" s="7"/>
      <c r="H37" s="7"/>
      <c r="I37" s="7"/>
      <c r="J37" s="7"/>
      <c r="K37" s="7"/>
    </row>
    <row r="38" spans="4:11" ht="12">
      <c r="D38" s="2" t="s">
        <v>25</v>
      </c>
      <c r="E38" s="7"/>
      <c r="F38" s="7"/>
      <c r="G38" s="7"/>
      <c r="H38" s="7"/>
      <c r="I38" s="7"/>
      <c r="J38" s="7"/>
      <c r="K38" s="7"/>
    </row>
    <row r="39" spans="4:11" ht="12">
      <c r="D39" s="2" t="s">
        <v>26</v>
      </c>
      <c r="E39" s="7"/>
      <c r="F39" s="7"/>
      <c r="G39" s="7"/>
      <c r="H39" s="7"/>
      <c r="I39" s="7"/>
      <c r="J39" s="7"/>
      <c r="K39" s="7"/>
    </row>
    <row r="40" spans="5:11" ht="12">
      <c r="E40" s="7"/>
      <c r="F40" s="7"/>
      <c r="G40" s="7"/>
      <c r="H40" s="7"/>
      <c r="I40" s="7"/>
      <c r="J40" s="7"/>
      <c r="K40" s="7"/>
    </row>
    <row r="41" spans="2:11" ht="12">
      <c r="B41" s="2" t="s">
        <v>27</v>
      </c>
      <c r="D41" s="2" t="s">
        <v>28</v>
      </c>
      <c r="E41" s="7">
        <v>0</v>
      </c>
      <c r="F41" s="7"/>
      <c r="G41" s="7">
        <v>0</v>
      </c>
      <c r="H41" s="7"/>
      <c r="I41" s="7">
        <v>0</v>
      </c>
      <c r="J41" s="7"/>
      <c r="K41" s="7">
        <v>0</v>
      </c>
    </row>
    <row r="42" spans="5:11" ht="12">
      <c r="E42" s="11"/>
      <c r="F42" s="7"/>
      <c r="G42" s="11"/>
      <c r="H42" s="7"/>
      <c r="I42" s="11"/>
      <c r="J42" s="7"/>
      <c r="K42" s="11"/>
    </row>
    <row r="43" spans="2:11" ht="12">
      <c r="B43" s="2" t="s">
        <v>29</v>
      </c>
      <c r="D43" s="2" t="s">
        <v>30</v>
      </c>
      <c r="E43" s="7">
        <f>SUM(E36:E42)</f>
        <v>-9089</v>
      </c>
      <c r="F43" s="7"/>
      <c r="G43" s="7">
        <f>SUM(G36:G42)</f>
        <v>-10421</v>
      </c>
      <c r="H43" s="7"/>
      <c r="I43" s="7">
        <f>SUM(I36:I42)</f>
        <v>-9089</v>
      </c>
      <c r="J43" s="7"/>
      <c r="K43" s="7">
        <f>SUM(K36:K42)</f>
        <v>-10421</v>
      </c>
    </row>
    <row r="44" spans="4:11" ht="12">
      <c r="D44" s="2" t="s">
        <v>19</v>
      </c>
      <c r="E44" s="7"/>
      <c r="F44" s="7"/>
      <c r="G44" s="7"/>
      <c r="H44" s="7"/>
      <c r="I44" s="7"/>
      <c r="J44" s="7"/>
      <c r="K44" s="7"/>
    </row>
    <row r="45" spans="5:11" ht="12">
      <c r="E45" s="7"/>
      <c r="F45" s="7"/>
      <c r="G45" s="7"/>
      <c r="H45" s="7"/>
      <c r="I45" s="7"/>
      <c r="J45" s="7"/>
      <c r="K45" s="7"/>
    </row>
    <row r="46" spans="2:11" ht="12">
      <c r="B46" s="2" t="s">
        <v>31</v>
      </c>
      <c r="D46" s="2" t="s">
        <v>2</v>
      </c>
      <c r="E46" s="7"/>
      <c r="F46" s="7"/>
      <c r="G46" s="7">
        <v>0</v>
      </c>
      <c r="H46" s="7"/>
      <c r="I46" s="7">
        <v>-9</v>
      </c>
      <c r="J46" s="7"/>
      <c r="K46" s="7">
        <v>0</v>
      </c>
    </row>
    <row r="47" spans="5:11" ht="12">
      <c r="E47" s="11"/>
      <c r="F47" s="7"/>
      <c r="G47" s="11"/>
      <c r="H47" s="7"/>
      <c r="I47" s="11"/>
      <c r="J47" s="7"/>
      <c r="K47" s="11"/>
    </row>
    <row r="48" spans="2:11" ht="12">
      <c r="B48" s="2" t="s">
        <v>11</v>
      </c>
      <c r="C48" s="2" t="s">
        <v>11</v>
      </c>
      <c r="D48" s="2" t="s">
        <v>32</v>
      </c>
      <c r="E48" s="7">
        <f>SUM(E43:E47)</f>
        <v>-9089</v>
      </c>
      <c r="F48" s="7"/>
      <c r="G48" s="7">
        <f>SUM(G43:G47)</f>
        <v>-10421</v>
      </c>
      <c r="H48" s="7"/>
      <c r="I48" s="7">
        <f>SUM(I43:I47)</f>
        <v>-9098</v>
      </c>
      <c r="J48" s="7"/>
      <c r="K48" s="7">
        <f>SUM(K43:K47)</f>
        <v>-10421</v>
      </c>
    </row>
    <row r="49" spans="4:11" ht="12">
      <c r="D49" s="2" t="s">
        <v>33</v>
      </c>
      <c r="E49" s="7"/>
      <c r="F49" s="7"/>
      <c r="G49" s="7"/>
      <c r="H49" s="7"/>
      <c r="I49" s="7"/>
      <c r="J49" s="7"/>
      <c r="K49" s="7"/>
    </row>
    <row r="50" spans="5:11" ht="12">
      <c r="E50" s="7"/>
      <c r="F50" s="7"/>
      <c r="G50" s="7"/>
      <c r="H50" s="7"/>
      <c r="I50" s="7"/>
      <c r="J50" s="7"/>
      <c r="K50" s="7"/>
    </row>
    <row r="51" spans="3:11" ht="12">
      <c r="C51" s="2" t="s">
        <v>12</v>
      </c>
      <c r="D51" s="2" t="s">
        <v>34</v>
      </c>
      <c r="E51" s="7">
        <v>0</v>
      </c>
      <c r="F51" s="7"/>
      <c r="G51" s="7">
        <v>0</v>
      </c>
      <c r="H51" s="7"/>
      <c r="I51" s="7">
        <v>0</v>
      </c>
      <c r="J51" s="7"/>
      <c r="K51" s="7">
        <v>0</v>
      </c>
    </row>
    <row r="52" spans="5:11" ht="12">
      <c r="E52" s="11"/>
      <c r="F52" s="7"/>
      <c r="G52" s="11"/>
      <c r="H52" s="7"/>
      <c r="I52" s="11"/>
      <c r="J52" s="7"/>
      <c r="K52" s="11"/>
    </row>
    <row r="53" spans="2:11" ht="12">
      <c r="B53" s="2" t="s">
        <v>35</v>
      </c>
      <c r="D53" s="2" t="s">
        <v>36</v>
      </c>
      <c r="E53" s="7">
        <f>SUM(E48:E52)</f>
        <v>-9089</v>
      </c>
      <c r="F53" s="7"/>
      <c r="G53" s="7">
        <f>SUM(G48:G52)</f>
        <v>-10421</v>
      </c>
      <c r="H53" s="7"/>
      <c r="I53" s="7">
        <f>SUM(I48:I52)</f>
        <v>-9098</v>
      </c>
      <c r="J53" s="7"/>
      <c r="K53" s="7">
        <f>SUM(K48:K52)</f>
        <v>-10421</v>
      </c>
    </row>
    <row r="54" spans="4:11" ht="12">
      <c r="D54" s="2" t="s">
        <v>10</v>
      </c>
      <c r="E54" s="7"/>
      <c r="F54" s="7"/>
      <c r="G54" s="7"/>
      <c r="H54" s="7"/>
      <c r="I54" s="7"/>
      <c r="J54" s="7"/>
      <c r="K54" s="7"/>
    </row>
    <row r="55" spans="5:11" ht="12">
      <c r="E55" s="7"/>
      <c r="F55" s="7"/>
      <c r="G55" s="7"/>
      <c r="H55" s="7"/>
      <c r="I55" s="7"/>
      <c r="J55" s="7"/>
      <c r="K55" s="7"/>
    </row>
    <row r="56" spans="2:11" ht="12">
      <c r="B56" s="2" t="s">
        <v>37</v>
      </c>
      <c r="C56" s="2" t="s">
        <v>11</v>
      </c>
      <c r="D56" s="2" t="s">
        <v>38</v>
      </c>
      <c r="E56" s="8">
        <v>0</v>
      </c>
      <c r="F56" s="7"/>
      <c r="G56" s="8">
        <v>0</v>
      </c>
      <c r="H56" s="7"/>
      <c r="I56" s="8">
        <v>0</v>
      </c>
      <c r="J56" s="7"/>
      <c r="K56" s="8">
        <v>0</v>
      </c>
    </row>
    <row r="57" spans="5:11" ht="12">
      <c r="E57" s="9"/>
      <c r="F57" s="7"/>
      <c r="G57" s="9"/>
      <c r="H57" s="7"/>
      <c r="I57" s="9"/>
      <c r="J57" s="7"/>
      <c r="K57" s="9"/>
    </row>
    <row r="58" spans="3:11" ht="12">
      <c r="C58" s="2" t="s">
        <v>12</v>
      </c>
      <c r="D58" s="2" t="s">
        <v>34</v>
      </c>
      <c r="E58" s="9">
        <v>0</v>
      </c>
      <c r="F58" s="7"/>
      <c r="G58" s="9">
        <v>0</v>
      </c>
      <c r="H58" s="7"/>
      <c r="I58" s="9">
        <v>0</v>
      </c>
      <c r="J58" s="7"/>
      <c r="K58" s="9">
        <v>0</v>
      </c>
    </row>
    <row r="59" spans="5:11" ht="12">
      <c r="E59" s="9"/>
      <c r="F59" s="7"/>
      <c r="G59" s="9"/>
      <c r="H59" s="7"/>
      <c r="I59" s="9"/>
      <c r="J59" s="7"/>
      <c r="K59" s="9"/>
    </row>
    <row r="60" spans="3:11" ht="12">
      <c r="C60" s="2" t="s">
        <v>13</v>
      </c>
      <c r="D60" s="2" t="s">
        <v>39</v>
      </c>
      <c r="E60" s="10">
        <f>SUM(E56:E59)</f>
        <v>0</v>
      </c>
      <c r="F60" s="7"/>
      <c r="G60" s="10">
        <f>SUM(G56:G59)</f>
        <v>0</v>
      </c>
      <c r="H60" s="7"/>
      <c r="I60" s="10">
        <f>SUM(I56:I59)</f>
        <v>0</v>
      </c>
      <c r="J60" s="7"/>
      <c r="K60" s="10">
        <f>SUM(K56:K59)</f>
        <v>0</v>
      </c>
    </row>
    <row r="61" spans="4:11" ht="12">
      <c r="D61" s="2" t="s">
        <v>40</v>
      </c>
      <c r="E61" s="7"/>
      <c r="F61" s="7"/>
      <c r="G61" s="7"/>
      <c r="H61" s="7"/>
      <c r="I61" s="7"/>
      <c r="J61" s="7"/>
      <c r="K61" s="7"/>
    </row>
    <row r="62" spans="5:11" ht="12">
      <c r="E62" s="11"/>
      <c r="F62" s="7"/>
      <c r="G62" s="11"/>
      <c r="H62" s="7"/>
      <c r="I62" s="11"/>
      <c r="J62" s="7"/>
      <c r="K62" s="11"/>
    </row>
    <row r="63" spans="2:11" ht="12">
      <c r="B63" s="2" t="s">
        <v>41</v>
      </c>
      <c r="D63" s="2" t="s">
        <v>42</v>
      </c>
      <c r="E63" s="7"/>
      <c r="F63" s="7"/>
      <c r="G63" s="7"/>
      <c r="H63" s="7"/>
      <c r="I63" s="7"/>
      <c r="J63" s="7"/>
      <c r="K63" s="7"/>
    </row>
    <row r="64" spans="4:11" ht="12.75" thickBot="1">
      <c r="D64" s="2" t="s">
        <v>43</v>
      </c>
      <c r="E64" s="14">
        <f>E53+E60</f>
        <v>-9089</v>
      </c>
      <c r="F64" s="7"/>
      <c r="G64" s="14">
        <f>G53+G60</f>
        <v>-10421</v>
      </c>
      <c r="H64" s="7"/>
      <c r="I64" s="14">
        <f>I53+I60</f>
        <v>-9098</v>
      </c>
      <c r="J64" s="7"/>
      <c r="K64" s="14">
        <f>K53+K60</f>
        <v>-10421</v>
      </c>
    </row>
    <row r="65" spans="5:11" ht="12.75" thickTop="1">
      <c r="E65" s="7"/>
      <c r="F65" s="7"/>
      <c r="G65" s="13"/>
      <c r="H65" s="7"/>
      <c r="I65" s="7"/>
      <c r="J65" s="7"/>
      <c r="K65" s="13"/>
    </row>
    <row r="66" spans="1:11" ht="12">
      <c r="A66" s="2">
        <v>3</v>
      </c>
      <c r="B66" s="2" t="s">
        <v>6</v>
      </c>
      <c r="D66" s="2" t="s">
        <v>90</v>
      </c>
      <c r="E66" s="7"/>
      <c r="F66" s="7"/>
      <c r="G66" s="13"/>
      <c r="H66" s="7"/>
      <c r="I66" s="7"/>
      <c r="J66" s="7"/>
      <c r="K66" s="13"/>
    </row>
    <row r="67" spans="4:11" ht="12">
      <c r="D67" s="2" t="s">
        <v>91</v>
      </c>
      <c r="E67" s="7"/>
      <c r="F67" s="7"/>
      <c r="G67" s="13"/>
      <c r="H67" s="7"/>
      <c r="I67" s="7"/>
      <c r="J67" s="7"/>
      <c r="K67" s="13"/>
    </row>
    <row r="68" spans="4:11" ht="12">
      <c r="D68" s="2" t="s">
        <v>92</v>
      </c>
      <c r="E68" s="7"/>
      <c r="F68" s="7"/>
      <c r="G68" s="13"/>
      <c r="H68" s="7"/>
      <c r="I68" s="7"/>
      <c r="J68" s="7"/>
      <c r="K68" s="13"/>
    </row>
    <row r="69" spans="5:11" ht="12">
      <c r="E69" s="7"/>
      <c r="F69" s="7"/>
      <c r="G69" s="13"/>
      <c r="H69" s="7"/>
      <c r="I69" s="7"/>
      <c r="J69" s="7"/>
      <c r="K69" s="13"/>
    </row>
    <row r="70" spans="3:11" ht="12">
      <c r="C70" s="2" t="s">
        <v>11</v>
      </c>
      <c r="D70" s="2" t="s">
        <v>93</v>
      </c>
      <c r="F70" s="7"/>
      <c r="H70" s="7"/>
      <c r="I70" s="7"/>
      <c r="J70" s="7"/>
      <c r="K70" s="13"/>
    </row>
    <row r="71" spans="4:11" ht="12.75" thickBot="1">
      <c r="D71" s="16" t="s">
        <v>94</v>
      </c>
      <c r="E71" s="26">
        <f>SUM((E64/65842272)*1000)*100</f>
        <v>-13.804201653308684</v>
      </c>
      <c r="F71" s="13"/>
      <c r="G71" s="26">
        <f>SUM((G64/65842272)*1000)*100</f>
        <v>-15.827218113008007</v>
      </c>
      <c r="H71" s="13"/>
      <c r="I71" s="26">
        <f>SUM((I64/65842272)*1000)*100</f>
        <v>-13.817870683441788</v>
      </c>
      <c r="J71" s="13"/>
      <c r="K71" s="26">
        <f>SUM((K64/65842272)*1000)*100</f>
        <v>-15.827218113008007</v>
      </c>
    </row>
    <row r="72" spans="5:11" ht="12.75" thickTop="1">
      <c r="E72" s="7"/>
      <c r="F72" s="7"/>
      <c r="G72" s="7"/>
      <c r="H72" s="7"/>
      <c r="I72" s="7"/>
      <c r="J72" s="7"/>
      <c r="K72" s="7"/>
    </row>
    <row r="73" spans="3:4" ht="12">
      <c r="C73" s="2" t="s">
        <v>12</v>
      </c>
      <c r="D73" s="2" t="s">
        <v>106</v>
      </c>
    </row>
    <row r="74" spans="4:11" ht="12.75" thickBot="1">
      <c r="D74" s="2" t="s">
        <v>105</v>
      </c>
      <c r="E74" s="26" t="s">
        <v>54</v>
      </c>
      <c r="F74" s="13"/>
      <c r="G74" s="26" t="s">
        <v>54</v>
      </c>
      <c r="H74" s="13"/>
      <c r="I74" s="26" t="s">
        <v>54</v>
      </c>
      <c r="J74" s="13"/>
      <c r="K74" s="26" t="str">
        <f>I74</f>
        <v>N/A</v>
      </c>
    </row>
    <row r="75" spans="5:11" ht="12.75" thickTop="1">
      <c r="E75" s="7"/>
      <c r="F75" s="7"/>
      <c r="G75" s="7"/>
      <c r="H75" s="7"/>
      <c r="I75" s="7"/>
      <c r="J75" s="7"/>
      <c r="K75" s="7"/>
    </row>
    <row r="76" spans="1:11" ht="12.75" thickBot="1">
      <c r="A76" s="2">
        <v>4</v>
      </c>
      <c r="B76" s="2" t="s">
        <v>6</v>
      </c>
      <c r="D76" s="2" t="s">
        <v>96</v>
      </c>
      <c r="E76" s="15" t="s">
        <v>54</v>
      </c>
      <c r="F76" s="7"/>
      <c r="G76" s="15" t="s">
        <v>54</v>
      </c>
      <c r="H76" s="7"/>
      <c r="I76" s="15" t="s">
        <v>54</v>
      </c>
      <c r="J76" s="7"/>
      <c r="K76" s="15" t="s">
        <v>54</v>
      </c>
    </row>
    <row r="77" spans="5:11" ht="12.75" thickTop="1">
      <c r="E77" s="7"/>
      <c r="F77" s="7"/>
      <c r="G77" s="7"/>
      <c r="H77" s="7"/>
      <c r="I77" s="7"/>
      <c r="J77" s="7"/>
      <c r="K77" s="7"/>
    </row>
    <row r="78" spans="2:11" ht="12.75" thickBot="1">
      <c r="B78" s="2" t="s">
        <v>7</v>
      </c>
      <c r="D78" s="2" t="s">
        <v>97</v>
      </c>
      <c r="E78" s="15" t="s">
        <v>54</v>
      </c>
      <c r="F78" s="7"/>
      <c r="G78" s="15" t="s">
        <v>54</v>
      </c>
      <c r="H78" s="7"/>
      <c r="I78" s="15" t="s">
        <v>54</v>
      </c>
      <c r="J78" s="7"/>
      <c r="K78" s="15" t="s">
        <v>54</v>
      </c>
    </row>
    <row r="79" spans="5:11" ht="12.75" thickTop="1">
      <c r="E79" s="7"/>
      <c r="F79" s="7"/>
      <c r="G79" s="7"/>
      <c r="H79" s="7"/>
      <c r="I79" s="7"/>
      <c r="J79" s="7"/>
      <c r="K79" s="7"/>
    </row>
    <row r="80" spans="5:11" ht="12">
      <c r="E80" s="7"/>
      <c r="F80" s="7"/>
      <c r="G80" s="7"/>
      <c r="H80" s="7"/>
      <c r="I80" s="7"/>
      <c r="J80" s="7"/>
      <c r="K80" s="7"/>
    </row>
    <row r="81" spans="5:11" ht="12">
      <c r="E81" s="7"/>
      <c r="F81" s="7"/>
      <c r="G81" s="7"/>
      <c r="H81" s="7"/>
      <c r="J81" s="7"/>
      <c r="K81" s="3" t="s">
        <v>100</v>
      </c>
    </row>
    <row r="82" spans="5:11" ht="12">
      <c r="E82" s="7"/>
      <c r="F82" s="7"/>
      <c r="G82" s="7"/>
      <c r="H82" s="7"/>
      <c r="I82" s="17" t="s">
        <v>98</v>
      </c>
      <c r="J82" s="7"/>
      <c r="K82" s="17" t="s">
        <v>82</v>
      </c>
    </row>
    <row r="83" spans="5:11" ht="12">
      <c r="E83" s="7"/>
      <c r="F83" s="7"/>
      <c r="G83" s="7"/>
      <c r="H83" s="7"/>
      <c r="I83" s="17" t="s">
        <v>99</v>
      </c>
      <c r="J83" s="7"/>
      <c r="K83" s="17" t="s">
        <v>101</v>
      </c>
    </row>
    <row r="84" spans="5:11" ht="12">
      <c r="E84" s="7"/>
      <c r="F84" s="7"/>
      <c r="G84" s="7"/>
      <c r="H84" s="7"/>
      <c r="I84" s="17" t="s">
        <v>81</v>
      </c>
      <c r="J84" s="7"/>
      <c r="K84" s="17" t="s">
        <v>102</v>
      </c>
    </row>
    <row r="85" spans="5:11" ht="12">
      <c r="E85" s="7"/>
      <c r="F85" s="7"/>
      <c r="G85" s="7"/>
      <c r="H85" s="7"/>
      <c r="I85" s="7"/>
      <c r="J85" s="7"/>
      <c r="K85" s="7"/>
    </row>
    <row r="86" spans="1:11" ht="12.75" thickBot="1">
      <c r="A86" s="2">
        <v>5</v>
      </c>
      <c r="D86" s="2" t="s">
        <v>108</v>
      </c>
      <c r="E86" s="7"/>
      <c r="F86" s="7"/>
      <c r="G86" s="7"/>
      <c r="H86" s="7"/>
      <c r="I86" s="23">
        <f>SUM(BSheet!D58)</f>
        <v>-6.247668661340786</v>
      </c>
      <c r="J86" s="7"/>
      <c r="K86" s="23">
        <f>SUM(BSheet!F58)</f>
        <v>-6.109626074542086</v>
      </c>
    </row>
    <row r="87" spans="5:11" ht="12.75" thickTop="1">
      <c r="E87" s="7"/>
      <c r="F87" s="7"/>
      <c r="G87" s="7"/>
      <c r="H87" s="7"/>
      <c r="I87" s="7"/>
      <c r="J87" s="7"/>
      <c r="K87" s="7"/>
    </row>
    <row r="88" spans="5:11" ht="12">
      <c r="E88" s="7"/>
      <c r="F88" s="7"/>
      <c r="G88" s="7"/>
      <c r="H88" s="7"/>
      <c r="I88" s="7"/>
      <c r="J88" s="7"/>
      <c r="K88" s="7"/>
    </row>
    <row r="89" spans="5:11" ht="12">
      <c r="E89" s="7"/>
      <c r="F89" s="7"/>
      <c r="G89" s="7"/>
      <c r="H89" s="7"/>
      <c r="I89" s="7"/>
      <c r="J89" s="7"/>
      <c r="K89" s="7"/>
    </row>
    <row r="90" spans="5:11" ht="12">
      <c r="E90" s="7"/>
      <c r="F90" s="7"/>
      <c r="G90" s="7"/>
      <c r="H90" s="7"/>
      <c r="I90" s="7"/>
      <c r="J90" s="7"/>
      <c r="K90" s="7"/>
    </row>
  </sheetData>
  <mergeCells count="9">
    <mergeCell ref="A1:K1"/>
    <mergeCell ref="A6:K6"/>
    <mergeCell ref="A7:K7"/>
    <mergeCell ref="A3:K3"/>
    <mergeCell ref="A4:K4"/>
    <mergeCell ref="E11:G11"/>
    <mergeCell ref="I11:K11"/>
    <mergeCell ref="A8:K8"/>
    <mergeCell ref="A2:K2"/>
  </mergeCells>
  <printOptions horizontalCentered="1"/>
  <pageMargins left="0.5" right="0.25" top="0.5" bottom="1" header="0.25" footer="0.5"/>
  <pageSetup horizontalDpi="300" verticalDpi="300" orientation="portrait" paperSize="9" scale="90" r:id="rId1"/>
  <rowBreaks count="2" manualBreakCount="2">
    <brk id="64" max="255" man="1"/>
    <brk id="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2">
      <selection activeCell="A7" sqref="A7:E7"/>
    </sheetView>
  </sheetViews>
  <sheetFormatPr defaultColWidth="9.140625" defaultRowHeight="12.75"/>
  <cols>
    <col min="1" max="1" width="20.7109375" style="0" customWidth="1"/>
    <col min="2" max="2" width="19.57421875" style="0" customWidth="1"/>
    <col min="3" max="3" width="18.8515625" style="0" customWidth="1"/>
    <col min="4" max="4" width="21.57421875" style="0" customWidth="1"/>
    <col min="5" max="5" width="15.57421875" style="0" customWidth="1"/>
  </cols>
  <sheetData>
    <row r="2" spans="1:5" ht="15">
      <c r="A2" s="49" t="s">
        <v>0</v>
      </c>
      <c r="B2" s="49"/>
      <c r="C2" s="49"/>
      <c r="D2" s="49"/>
      <c r="E2" s="49"/>
    </row>
    <row r="3" spans="1:5" ht="12.75">
      <c r="A3" s="50" t="s">
        <v>58</v>
      </c>
      <c r="B3" s="50"/>
      <c r="C3" s="50"/>
      <c r="D3" s="50"/>
      <c r="E3" s="50"/>
    </row>
    <row r="4" spans="1:5" ht="12.75">
      <c r="A4" s="48" t="s">
        <v>59</v>
      </c>
      <c r="B4" s="48"/>
      <c r="C4" s="48"/>
      <c r="D4" s="48"/>
      <c r="E4" s="48"/>
    </row>
    <row r="5" spans="1:5" ht="15">
      <c r="A5" s="49" t="s">
        <v>104</v>
      </c>
      <c r="B5" s="49"/>
      <c r="C5" s="49"/>
      <c r="D5" s="49"/>
      <c r="E5" s="49"/>
    </row>
    <row r="7" spans="1:5" ht="12.75">
      <c r="A7" s="48" t="s">
        <v>156</v>
      </c>
      <c r="B7" s="51"/>
      <c r="C7" s="51"/>
      <c r="D7" s="51"/>
      <c r="E7" s="51"/>
    </row>
    <row r="8" spans="1:5" ht="12.75">
      <c r="A8" s="48" t="s">
        <v>160</v>
      </c>
      <c r="B8" s="51"/>
      <c r="C8" s="51"/>
      <c r="D8" s="51"/>
      <c r="E8" s="51"/>
    </row>
    <row r="11" spans="1:9" ht="19.5" customHeight="1">
      <c r="A11" s="2"/>
      <c r="B11" s="52" t="s">
        <v>154</v>
      </c>
      <c r="C11" s="52"/>
      <c r="D11" s="2"/>
      <c r="E11" s="2"/>
      <c r="F11" s="2"/>
      <c r="G11" s="2"/>
      <c r="H11" s="2"/>
      <c r="I11" s="2"/>
    </row>
    <row r="12" spans="1:9" ht="19.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ht="19.5" customHeight="1">
      <c r="A13" s="2"/>
      <c r="B13" s="2" t="s">
        <v>114</v>
      </c>
      <c r="C13" s="2"/>
      <c r="D13" s="2"/>
      <c r="E13" s="2"/>
      <c r="F13" s="2"/>
      <c r="G13" s="2"/>
      <c r="H13" s="2"/>
      <c r="I13" s="2"/>
    </row>
    <row r="14" spans="1:9" ht="19.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19.5" customHeight="1">
      <c r="A15" s="2"/>
      <c r="B15" s="29" t="s">
        <v>111</v>
      </c>
      <c r="C15" s="29" t="s">
        <v>112</v>
      </c>
      <c r="D15" s="29" t="s">
        <v>113</v>
      </c>
      <c r="E15" s="29" t="s">
        <v>110</v>
      </c>
      <c r="F15" s="2"/>
      <c r="G15" s="2"/>
      <c r="H15" s="2"/>
      <c r="I15" s="2"/>
    </row>
    <row r="16" spans="1:9" ht="19.5" customHeight="1" thickBot="1">
      <c r="A16" s="2"/>
      <c r="B16" s="30" t="s">
        <v>115</v>
      </c>
      <c r="C16" s="30" t="s">
        <v>115</v>
      </c>
      <c r="D16" s="30" t="s">
        <v>115</v>
      </c>
      <c r="E16" s="30" t="s">
        <v>115</v>
      </c>
      <c r="F16" s="2"/>
      <c r="G16" s="2"/>
      <c r="H16" s="2"/>
      <c r="I16" s="2"/>
    </row>
    <row r="17" spans="1:9" ht="19.5" customHeight="1">
      <c r="A17" s="2" t="s">
        <v>161</v>
      </c>
      <c r="B17" s="7">
        <v>65842272</v>
      </c>
      <c r="C17" s="7">
        <v>75462427</v>
      </c>
      <c r="D17" s="7">
        <v>-543574475</v>
      </c>
      <c r="E17" s="7">
        <f>SUM(B17:D17)</f>
        <v>-402269776</v>
      </c>
      <c r="F17" s="2"/>
      <c r="G17" s="2"/>
      <c r="H17" s="2"/>
      <c r="I17" s="2"/>
    </row>
    <row r="18" spans="1:9" ht="19.5" customHeight="1">
      <c r="A18" s="2" t="s">
        <v>155</v>
      </c>
      <c r="B18" s="7">
        <v>0</v>
      </c>
      <c r="C18" s="7">
        <v>0</v>
      </c>
      <c r="D18" s="7">
        <v>-9089170</v>
      </c>
      <c r="E18" s="7">
        <f>SUM(B18:D18)</f>
        <v>-9089170</v>
      </c>
      <c r="F18" s="2"/>
      <c r="G18" s="2"/>
      <c r="H18" s="2"/>
      <c r="I18" s="2"/>
    </row>
    <row r="19" spans="1:9" ht="19.5" customHeight="1" thickBot="1">
      <c r="A19" s="2" t="s">
        <v>162</v>
      </c>
      <c r="B19" s="12">
        <f>SUM(B17:B18)</f>
        <v>65842272</v>
      </c>
      <c r="C19" s="12">
        <f>SUM(C17:C18)</f>
        <v>75462427</v>
      </c>
      <c r="D19" s="12">
        <f>SUM(D17:D18)</f>
        <v>-552663645</v>
      </c>
      <c r="E19" s="12">
        <f>SUM(E17:E18)</f>
        <v>-411358946</v>
      </c>
      <c r="F19" s="2"/>
      <c r="G19" s="2"/>
      <c r="H19" s="2"/>
      <c r="I19" s="2"/>
    </row>
    <row r="20" spans="1:9" ht="13.5" thickTop="1">
      <c r="A20" s="2"/>
      <c r="B20" s="2"/>
      <c r="C20" s="2"/>
      <c r="D20" s="2"/>
      <c r="E20" s="2"/>
      <c r="F20" s="2"/>
      <c r="G20" s="2"/>
      <c r="H20" s="2"/>
      <c r="I20" s="2"/>
    </row>
    <row r="21" ht="12.75">
      <c r="A21" s="2" t="s">
        <v>164</v>
      </c>
    </row>
    <row r="22" ht="12.75">
      <c r="A22" s="2" t="s">
        <v>186</v>
      </c>
    </row>
  </sheetData>
  <mergeCells count="7">
    <mergeCell ref="A7:E7"/>
    <mergeCell ref="A8:E8"/>
    <mergeCell ref="B11:C11"/>
    <mergeCell ref="A2:E2"/>
    <mergeCell ref="A3:E3"/>
    <mergeCell ref="A4:E4"/>
    <mergeCell ref="A5:E5"/>
  </mergeCells>
  <printOptions/>
  <pageMargins left="0.75" right="0.75" top="0.5" bottom="1" header="0.25" footer="0.5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0"/>
  <sheetViews>
    <sheetView tabSelected="1" view="pageBreakPreview" zoomScaleSheetLayoutView="100" workbookViewId="0" topLeftCell="A1">
      <selection activeCell="A22" sqref="A22"/>
    </sheetView>
  </sheetViews>
  <sheetFormatPr defaultColWidth="9.140625" defaultRowHeight="12.75"/>
  <cols>
    <col min="1" max="1" width="2.00390625" style="31" customWidth="1"/>
    <col min="2" max="3" width="1.421875" style="31" customWidth="1"/>
    <col min="4" max="4" width="52.28125" style="31" customWidth="1"/>
    <col min="5" max="5" width="13.7109375" style="32" bestFit="1" customWidth="1"/>
    <col min="6" max="6" width="1.7109375" style="33" customWidth="1"/>
    <col min="7" max="7" width="14.28125" style="34" customWidth="1"/>
    <col min="8" max="8" width="2.7109375" style="31" customWidth="1"/>
    <col min="9" max="9" width="19.421875" style="31" hidden="1" customWidth="1"/>
    <col min="10" max="10" width="16.421875" style="31" hidden="1" customWidth="1"/>
    <col min="11" max="11" width="22.8515625" style="34" hidden="1" customWidth="1"/>
    <col min="12" max="12" width="9.140625" style="34" hidden="1" customWidth="1"/>
    <col min="13" max="19" width="0" style="31" hidden="1" customWidth="1"/>
    <col min="20" max="21" width="9.140625" style="31" customWidth="1"/>
    <col min="22" max="23" width="9.140625" style="35" customWidth="1"/>
    <col min="24" max="16384" width="9.140625" style="36" customWidth="1"/>
  </cols>
  <sheetData>
    <row r="1" spans="1:7" ht="16.5">
      <c r="A1" s="49" t="s">
        <v>0</v>
      </c>
      <c r="B1" s="49"/>
      <c r="C1" s="49"/>
      <c r="D1" s="49"/>
      <c r="E1" s="49"/>
      <c r="F1" s="53"/>
      <c r="G1" s="53"/>
    </row>
    <row r="2" spans="1:7" ht="12" customHeight="1">
      <c r="A2" s="50" t="s">
        <v>58</v>
      </c>
      <c r="B2" s="50"/>
      <c r="C2" s="50"/>
      <c r="D2" s="50"/>
      <c r="E2" s="50"/>
      <c r="F2" s="53"/>
      <c r="G2" s="53"/>
    </row>
    <row r="3" spans="1:7" ht="12" customHeight="1">
      <c r="A3" s="48" t="s">
        <v>59</v>
      </c>
      <c r="B3" s="48"/>
      <c r="C3" s="48"/>
      <c r="D3" s="48"/>
      <c r="E3" s="48"/>
      <c r="F3" s="53"/>
      <c r="G3" s="53"/>
    </row>
    <row r="4" spans="1:7" ht="16.5">
      <c r="A4" s="49" t="s">
        <v>104</v>
      </c>
      <c r="B4" s="49"/>
      <c r="C4" s="49"/>
      <c r="D4" s="49"/>
      <c r="E4" s="49"/>
      <c r="F4" s="53"/>
      <c r="G4" s="53"/>
    </row>
    <row r="5" spans="1:4" ht="12" customHeight="1">
      <c r="A5" s="28"/>
      <c r="B5" s="37"/>
      <c r="C5" s="37"/>
      <c r="D5" s="37"/>
    </row>
    <row r="6" spans="1:7" ht="12" customHeight="1">
      <c r="A6" s="48" t="s">
        <v>153</v>
      </c>
      <c r="B6" s="52"/>
      <c r="C6" s="52"/>
      <c r="D6" s="52"/>
      <c r="E6" s="52"/>
      <c r="F6" s="52"/>
      <c r="G6" s="52"/>
    </row>
    <row r="7" spans="1:7" ht="12" customHeight="1">
      <c r="A7" s="48" t="s">
        <v>165</v>
      </c>
      <c r="B7" s="52"/>
      <c r="C7" s="52"/>
      <c r="D7" s="52"/>
      <c r="E7" s="52"/>
      <c r="F7" s="52"/>
      <c r="G7" s="52"/>
    </row>
    <row r="8" spans="1:24" ht="12.75">
      <c r="A8" s="2"/>
      <c r="B8" s="2"/>
      <c r="C8" s="2"/>
      <c r="D8" s="2"/>
      <c r="E8" s="54" t="s">
        <v>166</v>
      </c>
      <c r="F8" s="38"/>
      <c r="G8" s="46"/>
      <c r="H8" s="2"/>
      <c r="I8" s="2"/>
      <c r="J8" s="2"/>
      <c r="K8" s="7"/>
      <c r="L8" s="7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2.75">
      <c r="A9" s="2"/>
      <c r="B9" s="2"/>
      <c r="C9" s="2"/>
      <c r="D9" s="2"/>
      <c r="E9" s="55" t="s">
        <v>5</v>
      </c>
      <c r="F9" s="39"/>
      <c r="G9" s="47"/>
      <c r="H9" s="2"/>
      <c r="I9" s="2"/>
      <c r="J9" s="2"/>
      <c r="K9" s="7"/>
      <c r="L9" s="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2.75">
      <c r="A10" s="2"/>
      <c r="B10" s="2"/>
      <c r="C10" s="2"/>
      <c r="D10" s="2"/>
      <c r="E10" s="40"/>
      <c r="F10" s="41"/>
      <c r="G10" s="5"/>
      <c r="H10" s="2"/>
      <c r="I10" s="2"/>
      <c r="J10" s="2"/>
      <c r="K10" s="7"/>
      <c r="L10" s="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2.75">
      <c r="A11" s="2"/>
      <c r="B11" s="1" t="s">
        <v>117</v>
      </c>
      <c r="C11" s="2"/>
      <c r="D11" s="2"/>
      <c r="E11" s="42"/>
      <c r="F11" s="41"/>
      <c r="G11" s="5"/>
      <c r="H11" s="2"/>
      <c r="I11" s="2"/>
      <c r="J11" s="2"/>
      <c r="K11" s="7"/>
      <c r="L11" s="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2.75">
      <c r="A12" s="2"/>
      <c r="B12" s="2"/>
      <c r="C12" s="2"/>
      <c r="D12" s="2"/>
      <c r="E12" s="42"/>
      <c r="F12" s="41"/>
      <c r="G12" s="5"/>
      <c r="H12" s="2"/>
      <c r="I12" s="2"/>
      <c r="J12" s="2" t="s">
        <v>118</v>
      </c>
      <c r="K12" s="7" t="s">
        <v>119</v>
      </c>
      <c r="L12" s="7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.75">
      <c r="A13" s="2"/>
      <c r="B13" s="2"/>
      <c r="C13" s="2" t="s">
        <v>120</v>
      </c>
      <c r="D13" s="2"/>
      <c r="E13" s="42">
        <v>-9089</v>
      </c>
      <c r="F13" s="41"/>
      <c r="G13" s="5"/>
      <c r="H13" s="24"/>
      <c r="I13" s="2" t="s">
        <v>121</v>
      </c>
      <c r="J13" s="24">
        <f>E13</f>
        <v>-9089</v>
      </c>
      <c r="K13" s="7" t="e">
        <f>#REF!</f>
        <v>#REF!</v>
      </c>
      <c r="L13" s="7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2.75">
      <c r="A14" s="2"/>
      <c r="B14" s="2"/>
      <c r="C14" s="2" t="s">
        <v>122</v>
      </c>
      <c r="D14" s="2"/>
      <c r="E14" s="42"/>
      <c r="F14" s="41"/>
      <c r="G14" s="5"/>
      <c r="H14" s="2"/>
      <c r="I14" s="2"/>
      <c r="J14" s="2"/>
      <c r="K14" s="7" t="e">
        <f>#REF!</f>
        <v>#REF!</v>
      </c>
      <c r="L14" s="7" t="s">
        <v>2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2.75">
      <c r="A15" s="2"/>
      <c r="B15" s="2"/>
      <c r="C15" s="2"/>
      <c r="D15" s="2" t="s">
        <v>173</v>
      </c>
      <c r="E15" s="42">
        <v>0</v>
      </c>
      <c r="F15" s="41"/>
      <c r="G15" s="5"/>
      <c r="H15" s="2"/>
      <c r="I15" s="2"/>
      <c r="J15" s="2"/>
      <c r="K15" s="7"/>
      <c r="L15" s="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.75">
      <c r="A16" s="2"/>
      <c r="B16" s="2"/>
      <c r="C16" s="2"/>
      <c r="D16" s="2" t="s">
        <v>174</v>
      </c>
      <c r="E16" s="42">
        <v>0</v>
      </c>
      <c r="F16" s="41"/>
      <c r="G16" s="5"/>
      <c r="H16" s="2"/>
      <c r="I16" s="2"/>
      <c r="J16" s="2"/>
      <c r="K16" s="7"/>
      <c r="L16" s="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.75">
      <c r="A17" s="2"/>
      <c r="B17" s="2"/>
      <c r="C17" s="2"/>
      <c r="D17" s="2" t="s">
        <v>175</v>
      </c>
      <c r="E17" s="42">
        <v>0</v>
      </c>
      <c r="F17" s="41"/>
      <c r="G17" s="5"/>
      <c r="H17" s="2"/>
      <c r="I17" s="2"/>
      <c r="J17" s="2"/>
      <c r="K17" s="7"/>
      <c r="L17" s="7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2.75">
      <c r="A18" s="2"/>
      <c r="B18" s="2"/>
      <c r="C18" s="2"/>
      <c r="D18" s="2" t="s">
        <v>124</v>
      </c>
      <c r="E18" s="42">
        <v>3105</v>
      </c>
      <c r="F18" s="41"/>
      <c r="G18" s="5"/>
      <c r="H18" s="2"/>
      <c r="I18" s="2"/>
      <c r="J18" s="2"/>
      <c r="K18" s="7"/>
      <c r="L18" s="7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2.75">
      <c r="A19" s="2"/>
      <c r="B19" s="2"/>
      <c r="C19" s="2"/>
      <c r="D19" s="2" t="s">
        <v>167</v>
      </c>
      <c r="E19" s="42">
        <v>0</v>
      </c>
      <c r="F19" s="41"/>
      <c r="G19" s="5"/>
      <c r="H19" s="2"/>
      <c r="I19" s="2"/>
      <c r="J19" s="2"/>
      <c r="K19" s="7" t="e">
        <f>#REF!</f>
        <v>#REF!</v>
      </c>
      <c r="L19" s="7" t="s">
        <v>123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2.75">
      <c r="A20" s="2"/>
      <c r="B20" s="2"/>
      <c r="C20" s="2"/>
      <c r="D20" s="2" t="s">
        <v>126</v>
      </c>
      <c r="E20" s="42">
        <v>0</v>
      </c>
      <c r="F20" s="41"/>
      <c r="G20" s="5"/>
      <c r="H20" s="2"/>
      <c r="I20" s="2"/>
      <c r="J20" s="2"/>
      <c r="K20" s="7" t="e">
        <f>#REF!</f>
        <v>#REF!</v>
      </c>
      <c r="L20" s="7" t="s">
        <v>125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2.75">
      <c r="A21" s="2"/>
      <c r="B21" s="2"/>
      <c r="C21" s="2"/>
      <c r="D21" s="2" t="s">
        <v>176</v>
      </c>
      <c r="E21" s="42">
        <v>0</v>
      </c>
      <c r="F21" s="41"/>
      <c r="G21" s="5"/>
      <c r="H21" s="2"/>
      <c r="I21" s="2"/>
      <c r="J21" s="2"/>
      <c r="K21" s="7"/>
      <c r="L21" s="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2.75">
      <c r="A22" s="2"/>
      <c r="B22" s="2"/>
      <c r="C22" s="2"/>
      <c r="D22" s="2" t="s">
        <v>168</v>
      </c>
      <c r="E22" s="42">
        <v>0</v>
      </c>
      <c r="F22" s="41"/>
      <c r="G22" s="5"/>
      <c r="H22" s="2"/>
      <c r="I22" s="2"/>
      <c r="J22" s="2"/>
      <c r="K22" s="7"/>
      <c r="L22" s="7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.75">
      <c r="A23" s="2"/>
      <c r="B23" s="2"/>
      <c r="C23" s="2"/>
      <c r="D23" s="2" t="s">
        <v>127</v>
      </c>
      <c r="E23" s="42">
        <v>-58</v>
      </c>
      <c r="F23" s="41"/>
      <c r="G23" s="5"/>
      <c r="H23" s="2"/>
      <c r="I23" s="2"/>
      <c r="J23" s="2"/>
      <c r="K23" s="7"/>
      <c r="L23" s="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2.75">
      <c r="A24" s="2"/>
      <c r="B24" s="2"/>
      <c r="C24" s="2"/>
      <c r="D24" s="2" t="s">
        <v>128</v>
      </c>
      <c r="E24" s="43">
        <v>5719</v>
      </c>
      <c r="F24" s="41"/>
      <c r="G24" s="5"/>
      <c r="H24" s="2"/>
      <c r="I24" s="2"/>
      <c r="J24" s="2"/>
      <c r="K24" s="7"/>
      <c r="L24" s="7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>
      <c r="A25" s="2"/>
      <c r="B25" s="2"/>
      <c r="C25" s="2" t="s">
        <v>177</v>
      </c>
      <c r="D25" s="2"/>
      <c r="E25" s="42">
        <f>SUM(E13:E24)</f>
        <v>-323</v>
      </c>
      <c r="F25" s="41"/>
      <c r="G25" s="5"/>
      <c r="H25" s="2"/>
      <c r="I25" s="2"/>
      <c r="J25" s="2"/>
      <c r="K25" s="7"/>
      <c r="L25" s="7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>
      <c r="A26" s="2"/>
      <c r="B26" s="2"/>
      <c r="C26" s="2"/>
      <c r="D26" s="2" t="s">
        <v>169</v>
      </c>
      <c r="E26" s="42">
        <v>0</v>
      </c>
      <c r="F26" s="41"/>
      <c r="G26" s="5"/>
      <c r="H26" s="2"/>
      <c r="I26" s="2"/>
      <c r="J26" s="2"/>
      <c r="K26" s="7"/>
      <c r="L26" s="7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.75">
      <c r="A27" s="2"/>
      <c r="B27" s="2"/>
      <c r="C27" s="2"/>
      <c r="D27" s="2" t="s">
        <v>178</v>
      </c>
      <c r="E27" s="42">
        <v>0</v>
      </c>
      <c r="F27" s="41"/>
      <c r="G27" s="5"/>
      <c r="H27" s="2"/>
      <c r="I27" s="2" t="s">
        <v>130</v>
      </c>
      <c r="J27" s="24" t="e">
        <f>#REF!</f>
        <v>#REF!</v>
      </c>
      <c r="K27" s="7" t="e">
        <f>#REF!</f>
        <v>#REF!</v>
      </c>
      <c r="L27" s="7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2.75">
      <c r="A28" s="2"/>
      <c r="B28" s="2"/>
      <c r="C28" s="2"/>
      <c r="D28" s="2" t="s">
        <v>131</v>
      </c>
      <c r="E28" s="42">
        <v>0</v>
      </c>
      <c r="F28" s="41"/>
      <c r="G28" s="5"/>
      <c r="H28" s="2"/>
      <c r="I28" s="2"/>
      <c r="J28" s="24" t="e">
        <f>J27+K27</f>
        <v>#REF!</v>
      </c>
      <c r="K28" s="7"/>
      <c r="L28" s="7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2"/>
      <c r="B29" s="2"/>
      <c r="C29" s="2"/>
      <c r="D29" s="2" t="s">
        <v>170</v>
      </c>
      <c r="E29" s="42">
        <v>-95</v>
      </c>
      <c r="F29" s="41"/>
      <c r="G29" s="5"/>
      <c r="H29" s="2"/>
      <c r="I29" s="2"/>
      <c r="J29" s="24"/>
      <c r="K29" s="7"/>
      <c r="L29" s="7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2"/>
      <c r="B30" s="2"/>
      <c r="C30" s="2"/>
      <c r="D30" s="2" t="s">
        <v>132</v>
      </c>
      <c r="E30" s="43">
        <v>198</v>
      </c>
      <c r="F30" s="41"/>
      <c r="G30" s="5"/>
      <c r="H30" s="27"/>
      <c r="I30" s="2" t="s">
        <v>133</v>
      </c>
      <c r="J30" s="24" t="e">
        <f>#REF!+#REF!+E27</f>
        <v>#REF!</v>
      </c>
      <c r="K30" s="7" t="e">
        <f>#REF!</f>
        <v>#REF!</v>
      </c>
      <c r="L30" s="7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2"/>
      <c r="B31" s="2"/>
      <c r="C31" s="2" t="s">
        <v>171</v>
      </c>
      <c r="D31" s="2"/>
      <c r="E31" s="42">
        <f>SUM(E25:E30)</f>
        <v>-220</v>
      </c>
      <c r="F31" s="41"/>
      <c r="G31" s="5"/>
      <c r="H31" s="2"/>
      <c r="I31" s="2"/>
      <c r="J31" s="2"/>
      <c r="K31" s="7" t="e">
        <f>-#REF!</f>
        <v>#REF!</v>
      </c>
      <c r="L31" s="7" t="s">
        <v>134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2"/>
      <c r="B32" s="2"/>
      <c r="C32" s="2"/>
      <c r="D32" s="2" t="s">
        <v>135</v>
      </c>
      <c r="E32" s="42">
        <f>-'[1]CF-9-1'!J57</f>
        <v>0</v>
      </c>
      <c r="F32" s="41"/>
      <c r="G32" s="5"/>
      <c r="H32" s="2"/>
      <c r="I32" s="2"/>
      <c r="J32" s="2"/>
      <c r="K32" s="7" t="e">
        <f>#REF!</f>
        <v>#REF!</v>
      </c>
      <c r="L32" s="7" t="s">
        <v>136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2"/>
      <c r="B33" s="2"/>
      <c r="C33" s="2"/>
      <c r="D33" s="2" t="s">
        <v>137</v>
      </c>
      <c r="E33" s="42">
        <v>0</v>
      </c>
      <c r="F33" s="41"/>
      <c r="G33" s="5"/>
      <c r="H33" s="24"/>
      <c r="I33" s="2"/>
      <c r="J33" s="2"/>
      <c r="K33" s="7"/>
      <c r="L33" s="7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2"/>
      <c r="B34" s="2"/>
      <c r="C34" s="2" t="s">
        <v>179</v>
      </c>
      <c r="D34" s="2"/>
      <c r="E34" s="44">
        <f>SUM(E31:E33)</f>
        <v>-220</v>
      </c>
      <c r="F34" s="41"/>
      <c r="G34" s="5"/>
      <c r="H34" s="2"/>
      <c r="I34" s="2" t="s">
        <v>138</v>
      </c>
      <c r="J34" s="2">
        <v>0</v>
      </c>
      <c r="K34" s="7" t="e">
        <f>#REF!</f>
        <v>#REF!</v>
      </c>
      <c r="L34" s="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2"/>
      <c r="B35" s="2"/>
      <c r="C35" s="2"/>
      <c r="D35" s="2"/>
      <c r="E35" s="42"/>
      <c r="F35" s="41"/>
      <c r="G35" s="5"/>
      <c r="H35" s="2"/>
      <c r="I35" s="2"/>
      <c r="J35" s="2"/>
      <c r="K35" s="7" t="e">
        <f>#REF!</f>
        <v>#REF!</v>
      </c>
      <c r="L35" s="7" t="s">
        <v>129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2"/>
      <c r="B36" s="1" t="s">
        <v>139</v>
      </c>
      <c r="C36" s="2"/>
      <c r="D36" s="2"/>
      <c r="E36" s="42"/>
      <c r="F36" s="41"/>
      <c r="G36" s="5"/>
      <c r="H36" s="2"/>
      <c r="I36" s="2"/>
      <c r="J36" s="24"/>
      <c r="K36" s="7" t="e">
        <f>#REF!</f>
        <v>#REF!</v>
      </c>
      <c r="L36" s="7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3.5" thickBot="1">
      <c r="A37" s="2"/>
      <c r="B37" s="2"/>
      <c r="C37" s="2"/>
      <c r="D37" s="2"/>
      <c r="E37" s="42"/>
      <c r="F37" s="41"/>
      <c r="G37" s="5"/>
      <c r="H37" s="2"/>
      <c r="I37" s="2"/>
      <c r="J37" s="2"/>
      <c r="K37" s="12" t="e">
        <f>K34+K35+K36</f>
        <v>#REF!</v>
      </c>
      <c r="L37" s="7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3.5" thickTop="1">
      <c r="A38" s="2"/>
      <c r="B38" s="2"/>
      <c r="C38" s="2" t="s">
        <v>180</v>
      </c>
      <c r="D38" s="2"/>
      <c r="E38" s="42">
        <v>0</v>
      </c>
      <c r="F38" s="41"/>
      <c r="G38" s="5"/>
      <c r="H38" s="2"/>
      <c r="I38" s="2"/>
      <c r="J38" s="2"/>
      <c r="K38" s="7"/>
      <c r="L38" s="7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2"/>
      <c r="B39" s="2"/>
      <c r="C39" s="2" t="s">
        <v>181</v>
      </c>
      <c r="D39" s="2"/>
      <c r="E39" s="42">
        <v>0</v>
      </c>
      <c r="F39" s="41"/>
      <c r="G39" s="5"/>
      <c r="H39" s="2"/>
      <c r="I39" s="2" t="s">
        <v>140</v>
      </c>
      <c r="J39" s="24" t="e">
        <f>#REF!</f>
        <v>#REF!</v>
      </c>
      <c r="K39" s="7" t="e">
        <f>#REF!</f>
        <v>#REF!</v>
      </c>
      <c r="L39" s="7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2"/>
      <c r="B40" s="2"/>
      <c r="C40" s="2" t="s">
        <v>141</v>
      </c>
      <c r="D40" s="2"/>
      <c r="E40" s="42">
        <f>-E23</f>
        <v>58</v>
      </c>
      <c r="F40" s="41"/>
      <c r="G40" s="5"/>
      <c r="H40" s="2"/>
      <c r="I40" s="2"/>
      <c r="J40" s="24" t="e">
        <f>J39-K39</f>
        <v>#REF!</v>
      </c>
      <c r="K40" s="7"/>
      <c r="L40" s="7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2"/>
      <c r="B41" s="2"/>
      <c r="C41" s="2" t="s">
        <v>182</v>
      </c>
      <c r="D41" s="2"/>
      <c r="E41" s="44">
        <f>SUM(E34:E40)</f>
        <v>-162</v>
      </c>
      <c r="F41" s="41"/>
      <c r="G41" s="5"/>
      <c r="H41" s="2"/>
      <c r="I41" s="2" t="s">
        <v>2</v>
      </c>
      <c r="J41" s="24">
        <f>E33</f>
        <v>0</v>
      </c>
      <c r="K41" s="7" t="e">
        <f>#REF!</f>
        <v>#REF!</v>
      </c>
      <c r="L41" s="7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2"/>
      <c r="B42" s="2"/>
      <c r="C42" s="2"/>
      <c r="D42" s="2"/>
      <c r="E42" s="42"/>
      <c r="F42" s="41"/>
      <c r="G42" s="5"/>
      <c r="H42" s="2"/>
      <c r="I42" s="2"/>
      <c r="J42" s="2"/>
      <c r="K42" s="7" t="e">
        <f>#REF!</f>
        <v>#REF!</v>
      </c>
      <c r="L42" s="7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2"/>
      <c r="B43" s="1" t="s">
        <v>142</v>
      </c>
      <c r="C43" s="2"/>
      <c r="D43" s="2"/>
      <c r="E43" s="42"/>
      <c r="F43" s="41"/>
      <c r="G43" s="5"/>
      <c r="H43" s="2"/>
      <c r="I43" s="2"/>
      <c r="J43" s="2"/>
      <c r="K43" s="7" t="e">
        <f>-#REF!</f>
        <v>#REF!</v>
      </c>
      <c r="L43" s="7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3.5" thickBot="1">
      <c r="A44" s="2"/>
      <c r="B44" s="2"/>
      <c r="C44" s="2"/>
      <c r="D44" s="2"/>
      <c r="E44" s="42"/>
      <c r="F44" s="41"/>
      <c r="G44" s="5"/>
      <c r="H44" s="2"/>
      <c r="I44" s="2"/>
      <c r="J44" s="24" t="e">
        <f>J41-K44</f>
        <v>#REF!</v>
      </c>
      <c r="K44" s="12" t="e">
        <f>SUM(K41:K43)</f>
        <v>#REF!</v>
      </c>
      <c r="L44" s="7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3.5" thickTop="1">
      <c r="A45" s="2"/>
      <c r="B45" s="2"/>
      <c r="C45" s="2" t="s">
        <v>172</v>
      </c>
      <c r="D45" s="2"/>
      <c r="E45" s="42">
        <f>-'[1]CF-9-1'!J44</f>
        <v>0</v>
      </c>
      <c r="F45" s="41"/>
      <c r="G45" s="5"/>
      <c r="H45" s="2"/>
      <c r="I45" s="2"/>
      <c r="J45" s="2"/>
      <c r="K45" s="7"/>
      <c r="L45" s="7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2"/>
      <c r="B46" s="2"/>
      <c r="C46" s="2"/>
      <c r="D46" s="2"/>
      <c r="E46" s="42"/>
      <c r="F46" s="41"/>
      <c r="G46" s="5"/>
      <c r="H46" s="2"/>
      <c r="I46" s="2"/>
      <c r="J46" s="24"/>
      <c r="K46" s="7"/>
      <c r="L46" s="7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2"/>
      <c r="B47" s="2"/>
      <c r="C47" s="2" t="s">
        <v>183</v>
      </c>
      <c r="D47" s="2"/>
      <c r="E47" s="44">
        <f>SUM(E45:E46)</f>
        <v>0</v>
      </c>
      <c r="F47" s="41"/>
      <c r="G47" s="5"/>
      <c r="H47" s="2"/>
      <c r="I47" s="2"/>
      <c r="J47" s="2"/>
      <c r="K47" s="7" t="e">
        <f>-K20</f>
        <v>#REF!</v>
      </c>
      <c r="L47" s="7" t="s">
        <v>125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3.5" thickBot="1">
      <c r="A48" s="2"/>
      <c r="B48" s="2"/>
      <c r="C48" s="2"/>
      <c r="D48" s="2"/>
      <c r="E48" s="42"/>
      <c r="F48" s="41"/>
      <c r="G48" s="5"/>
      <c r="H48" s="2"/>
      <c r="I48" s="2"/>
      <c r="J48" s="24" t="e">
        <f>J46-K48</f>
        <v>#REF!</v>
      </c>
      <c r="K48" s="12" t="e">
        <f>SUM(K46:K47)</f>
        <v>#REF!</v>
      </c>
      <c r="L48" s="7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3.5" thickTop="1">
      <c r="A49" s="2"/>
      <c r="B49" s="2" t="s">
        <v>143</v>
      </c>
      <c r="C49" s="2"/>
      <c r="D49" s="2"/>
      <c r="E49" s="42">
        <f>E41</f>
        <v>-162</v>
      </c>
      <c r="F49" s="41"/>
      <c r="G49" s="5"/>
      <c r="H49" s="2"/>
      <c r="I49" s="2"/>
      <c r="J49" s="2"/>
      <c r="K49" s="7"/>
      <c r="L49" s="7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2"/>
      <c r="B50" s="2" t="s">
        <v>184</v>
      </c>
      <c r="C50" s="2"/>
      <c r="D50" s="2"/>
      <c r="E50" s="42">
        <v>2792</v>
      </c>
      <c r="F50" s="41"/>
      <c r="G50" s="5"/>
      <c r="H50" s="2"/>
      <c r="I50" s="2" t="s">
        <v>123</v>
      </c>
      <c r="J50" s="2">
        <f>0</f>
        <v>0</v>
      </c>
      <c r="K50" s="7" t="e">
        <f>#REF!</f>
        <v>#REF!</v>
      </c>
      <c r="L50" s="7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3.5" thickBot="1">
      <c r="A51" s="2"/>
      <c r="B51" s="2" t="s">
        <v>185</v>
      </c>
      <c r="C51" s="2"/>
      <c r="D51" s="2"/>
      <c r="E51" s="45">
        <f>SUM(E49:E50)</f>
        <v>2630</v>
      </c>
      <c r="F51" s="41"/>
      <c r="G51" s="5"/>
      <c r="H51" s="2"/>
      <c r="I51" s="2"/>
      <c r="J51" s="2"/>
      <c r="K51" s="7" t="e">
        <f>K19</f>
        <v>#REF!</v>
      </c>
      <c r="L51" s="7" t="s">
        <v>123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3.5" thickTop="1">
      <c r="A52" s="2"/>
      <c r="B52" s="2"/>
      <c r="C52" s="2"/>
      <c r="D52" s="2"/>
      <c r="E52" s="42"/>
      <c r="F52" s="41"/>
      <c r="G52" s="5"/>
      <c r="H52" s="2"/>
      <c r="I52" s="2"/>
      <c r="J52" s="2"/>
      <c r="K52" s="7" t="e">
        <f>#REF!</f>
        <v>#REF!</v>
      </c>
      <c r="L52" s="7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3.5" thickBot="1">
      <c r="A53" s="2"/>
      <c r="B53" s="2" t="s">
        <v>144</v>
      </c>
      <c r="C53" s="2"/>
      <c r="D53" s="2"/>
      <c r="E53" s="42"/>
      <c r="F53" s="41"/>
      <c r="G53" s="5"/>
      <c r="H53" s="2"/>
      <c r="I53" s="2"/>
      <c r="J53" s="2" t="s">
        <v>145</v>
      </c>
      <c r="K53" s="12" t="e">
        <f>SUM(K50:K52)</f>
        <v>#REF!</v>
      </c>
      <c r="L53" s="7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3.5" thickTop="1">
      <c r="A54" s="2"/>
      <c r="B54" s="2"/>
      <c r="C54" s="2"/>
      <c r="D54" s="2"/>
      <c r="E54" s="42"/>
      <c r="F54" s="41"/>
      <c r="G54" s="5"/>
      <c r="H54" s="2"/>
      <c r="I54" s="2"/>
      <c r="J54" s="2"/>
      <c r="K54" s="7"/>
      <c r="L54" s="7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 t="s">
        <v>146</v>
      </c>
      <c r="D55" s="2"/>
      <c r="E55" s="42"/>
      <c r="F55" s="41"/>
      <c r="G55" s="5"/>
      <c r="H55" s="2"/>
      <c r="I55" s="2" t="s">
        <v>147</v>
      </c>
      <c r="J55" s="24">
        <f>E46</f>
        <v>0</v>
      </c>
      <c r="K55" s="7" t="e">
        <f>#REF!</f>
        <v>#REF!</v>
      </c>
      <c r="L55" s="7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 t="s">
        <v>148</v>
      </c>
      <c r="D56" s="2"/>
      <c r="E56" s="42">
        <v>11905</v>
      </c>
      <c r="F56" s="41"/>
      <c r="G56" s="5"/>
      <c r="H56" s="2"/>
      <c r="I56" s="2"/>
      <c r="J56" s="2"/>
      <c r="K56" s="7" t="e">
        <f>K35</f>
        <v>#REF!</v>
      </c>
      <c r="L56" s="7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2"/>
      <c r="D57" s="2"/>
      <c r="E57" s="42">
        <v>-9275</v>
      </c>
      <c r="F57" s="41"/>
      <c r="G57" s="5"/>
      <c r="H57" s="2"/>
      <c r="I57" s="2"/>
      <c r="J57" s="2"/>
      <c r="K57" s="7"/>
      <c r="L57" s="7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3.5" thickBot="1">
      <c r="A58" s="2"/>
      <c r="B58" s="2"/>
      <c r="C58" s="2"/>
      <c r="D58" s="2"/>
      <c r="E58" s="45">
        <f>SUM(E55:E57)</f>
        <v>2630</v>
      </c>
      <c r="F58" s="41"/>
      <c r="G58" s="5"/>
      <c r="H58" s="2"/>
      <c r="I58" s="2"/>
      <c r="J58" s="24" t="e">
        <f>J55+K58</f>
        <v>#REF!</v>
      </c>
      <c r="K58" s="12" t="e">
        <f>SUM(K55:K57)</f>
        <v>#REF!</v>
      </c>
      <c r="L58" s="7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3.5" thickTop="1">
      <c r="A59" s="2"/>
      <c r="B59" s="2"/>
      <c r="C59" s="2"/>
      <c r="D59" s="2"/>
      <c r="E59" s="42"/>
      <c r="F59" s="41"/>
      <c r="G59" s="5"/>
      <c r="H59" s="2"/>
      <c r="I59" s="2"/>
      <c r="J59" s="2"/>
      <c r="K59" s="7"/>
      <c r="L59" s="7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 t="s">
        <v>163</v>
      </c>
      <c r="B60" s="2"/>
      <c r="C60" s="2"/>
      <c r="D60" s="2"/>
      <c r="E60" s="42"/>
      <c r="F60" s="41"/>
      <c r="G60" s="5"/>
      <c r="H60" s="2"/>
      <c r="I60" s="2" t="s">
        <v>149</v>
      </c>
      <c r="J60" s="24">
        <f>E18</f>
        <v>3105</v>
      </c>
      <c r="K60" s="7" t="e">
        <f>#REF!</f>
        <v>#REF!</v>
      </c>
      <c r="L60" s="7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2" t="s">
        <v>186</v>
      </c>
      <c r="B61" s="2"/>
      <c r="C61" s="2"/>
      <c r="D61" s="2"/>
      <c r="E61" s="42"/>
      <c r="F61" s="41"/>
      <c r="G61" s="5"/>
      <c r="H61" s="2"/>
      <c r="I61" s="2"/>
      <c r="J61" s="24" t="e">
        <f>J60-K60</f>
        <v>#REF!</v>
      </c>
      <c r="K61" s="7"/>
      <c r="L61" s="7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2"/>
      <c r="B62" s="2"/>
      <c r="C62" s="2"/>
      <c r="D62" s="2"/>
      <c r="E62" s="42"/>
      <c r="F62" s="41"/>
      <c r="G62" s="5"/>
      <c r="H62" s="2"/>
      <c r="I62" s="2" t="s">
        <v>150</v>
      </c>
      <c r="J62" s="24" t="e">
        <f>#REF!+#REF!</f>
        <v>#REF!</v>
      </c>
      <c r="K62" s="7" t="e">
        <f>#REF!</f>
        <v>#REF!</v>
      </c>
      <c r="L62" s="7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2"/>
      <c r="D63" s="2"/>
      <c r="E63" s="42"/>
      <c r="F63" s="41"/>
      <c r="G63" s="5"/>
      <c r="H63" s="2"/>
      <c r="I63" s="2"/>
      <c r="J63" s="2"/>
      <c r="K63" s="7" t="e">
        <f>#REF!</f>
        <v>#REF!</v>
      </c>
      <c r="L63" s="7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3.5" thickBot="1">
      <c r="A64" s="2"/>
      <c r="B64" s="2"/>
      <c r="C64" s="2"/>
      <c r="D64" s="2"/>
      <c r="E64" s="42"/>
      <c r="F64" s="41"/>
      <c r="G64" s="5"/>
      <c r="H64" s="2"/>
      <c r="I64" s="2"/>
      <c r="J64" s="24" t="e">
        <f>J62-K64</f>
        <v>#REF!</v>
      </c>
      <c r="K64" s="12" t="e">
        <f>SUM(K62:K63)</f>
        <v>#REF!</v>
      </c>
      <c r="L64" s="7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3.5" thickTop="1">
      <c r="A65" s="2"/>
      <c r="B65" s="2"/>
      <c r="C65" s="2"/>
      <c r="D65" s="2"/>
      <c r="E65" s="42"/>
      <c r="F65" s="41"/>
      <c r="G65" s="5"/>
      <c r="H65" s="2"/>
      <c r="I65" s="2"/>
      <c r="J65" s="2"/>
      <c r="K65" s="7"/>
      <c r="L65" s="7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2"/>
      <c r="D66" s="2"/>
      <c r="E66" s="42"/>
      <c r="F66" s="41"/>
      <c r="G66" s="5"/>
      <c r="H66" s="2"/>
      <c r="I66" s="2"/>
      <c r="J66" s="2"/>
      <c r="K66" s="7"/>
      <c r="L66" s="7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2"/>
      <c r="E67" s="42"/>
      <c r="F67" s="41"/>
      <c r="G67" s="5"/>
      <c r="H67" s="2"/>
      <c r="I67" s="2"/>
      <c r="J67" s="2"/>
      <c r="K67" s="7"/>
      <c r="L67" s="7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2"/>
      <c r="D68" s="2"/>
      <c r="E68" s="42"/>
      <c r="F68" s="41"/>
      <c r="G68" s="7"/>
      <c r="H68" s="2"/>
      <c r="I68" s="2"/>
      <c r="J68" s="2"/>
      <c r="K68" s="7"/>
      <c r="L68" s="7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2"/>
      <c r="D69" s="2"/>
      <c r="E69" s="42"/>
      <c r="F69" s="41"/>
      <c r="G69" s="7"/>
      <c r="H69" s="2"/>
      <c r="I69" s="2"/>
      <c r="J69" s="2"/>
      <c r="K69" s="7"/>
      <c r="L69" s="7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2"/>
      <c r="D70" s="2"/>
      <c r="E70" s="42"/>
      <c r="F70" s="41"/>
      <c r="G70" s="7"/>
      <c r="H70" s="2"/>
      <c r="I70" s="2"/>
      <c r="J70" s="2"/>
      <c r="K70" s="7"/>
      <c r="L70" s="7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2"/>
      <c r="D71" s="2"/>
      <c r="E71" s="42"/>
      <c r="F71" s="41"/>
      <c r="G71" s="7"/>
      <c r="H71" s="2"/>
      <c r="I71" s="2"/>
      <c r="J71" s="2"/>
      <c r="K71" s="7"/>
      <c r="L71" s="7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42"/>
      <c r="F72" s="41"/>
      <c r="G72" s="7"/>
      <c r="H72" s="2"/>
      <c r="I72" s="2"/>
      <c r="J72" s="2"/>
      <c r="K72" s="7"/>
      <c r="L72" s="7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42"/>
      <c r="F73" s="41"/>
      <c r="G73" s="7"/>
      <c r="H73" s="2"/>
      <c r="I73" s="2"/>
      <c r="J73" s="2"/>
      <c r="K73" s="7"/>
      <c r="L73" s="7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42"/>
      <c r="F74" s="41"/>
      <c r="G74" s="7"/>
      <c r="H74" s="2"/>
      <c r="I74" s="2"/>
      <c r="J74" s="2"/>
      <c r="K74" s="7"/>
      <c r="L74" s="7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42"/>
      <c r="F75" s="41"/>
      <c r="G75" s="7"/>
      <c r="H75" s="2"/>
      <c r="I75" s="2"/>
      <c r="J75" s="2"/>
      <c r="K75" s="7"/>
      <c r="L75" s="7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42"/>
      <c r="F76" s="41"/>
      <c r="G76" s="7"/>
      <c r="H76" s="2"/>
      <c r="I76" s="2"/>
      <c r="J76" s="2"/>
      <c r="K76" s="7"/>
      <c r="L76" s="7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42"/>
      <c r="F77" s="41"/>
      <c r="G77" s="7"/>
      <c r="H77" s="2"/>
      <c r="I77" s="2"/>
      <c r="J77" s="2"/>
      <c r="K77" s="7"/>
      <c r="L77" s="7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42"/>
      <c r="F78" s="41"/>
      <c r="G78" s="7"/>
      <c r="H78" s="2"/>
      <c r="I78" s="2"/>
      <c r="J78" s="2"/>
      <c r="K78" s="7"/>
      <c r="L78" s="7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42"/>
      <c r="F79" s="41"/>
      <c r="G79" s="7"/>
      <c r="H79" s="2"/>
      <c r="I79" s="2"/>
      <c r="J79" s="2"/>
      <c r="K79" s="7"/>
      <c r="L79" s="7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42"/>
      <c r="F80" s="41"/>
      <c r="G80" s="7"/>
      <c r="H80" s="2"/>
      <c r="I80" s="2"/>
      <c r="J80" s="2"/>
      <c r="K80" s="7"/>
      <c r="L80" s="7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</sheetData>
  <mergeCells count="6">
    <mergeCell ref="A6:G6"/>
    <mergeCell ref="A7:G7"/>
    <mergeCell ref="A1:G1"/>
    <mergeCell ref="A2:G2"/>
    <mergeCell ref="A3:G3"/>
    <mergeCell ref="A4:G4"/>
  </mergeCells>
  <printOptions horizontalCentered="1"/>
  <pageMargins left="0.75" right="0.75" top="0.5" bottom="0.75" header="0.2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Siew</dc:creator>
  <cp:keywords/>
  <dc:description/>
  <cp:lastModifiedBy>user</cp:lastModifiedBy>
  <cp:lastPrinted>2003-05-30T02:58:22Z</cp:lastPrinted>
  <dcterms:created xsi:type="dcterms:W3CDTF">1999-10-20T01:33:21Z</dcterms:created>
  <dcterms:modified xsi:type="dcterms:W3CDTF">2003-05-30T03:09:28Z</dcterms:modified>
  <cp:category/>
  <cp:version/>
  <cp:contentType/>
  <cp:contentStatus/>
</cp:coreProperties>
</file>