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735" activeTab="1"/>
  </bookViews>
  <sheets>
    <sheet name="BSheet" sheetId="1" r:id="rId1"/>
    <sheet name="PLos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<sst xmlns="http://schemas.openxmlformats.org/spreadsheetml/2006/main" count="179" uniqueCount="120">
  <si>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</si>
  <si>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</si>
  <si>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</si>
  <si>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</si>
  <si>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</si>
  <si>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</si>
  <si>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</si>
  <si>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</si>
  <si>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</si>
  <si>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</si>
  <si>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</si>
  <si>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</si>
  <si>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</si>
  <si>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</si>
  <si>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</si>
  <si>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</si>
  <si>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</si>
  <si>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</si>
  <si>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</si>
  <si>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</si>
  <si>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</si>
  <si>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</si>
  <si>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</si>
  <si>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</si>
  <si>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</si>
  <si>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</si>
  <si>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</si>
  <si>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</si>
  <si>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</si>
  <si>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</si>
  <si>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</si>
  <si>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</si>
  <si>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</si>
  <si>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</si>
  <si>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</si>
  <si>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</si>
  <si>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</si>
  <si>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</si>
  <si>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</si>
  <si>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</si>
  <si>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</si>
  <si>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</si>
  <si>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</si>
  <si>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</si>
  <si>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</si>
  <si>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</si>
  <si>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</si>
  <si>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</si>
  <si>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</si>
  <si>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</si>
  <si>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</si>
  <si>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</si>
  <si>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</si>
  <si>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</si>
  <si>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</si>
  <si>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</si>
  <si>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</si>
  <si>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</si>
  <si>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</si>
  <si>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</si>
  <si>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</si>
  <si>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</si>
  <si>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</si>
  <si>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</si>
  <si>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</si>
  <si>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</si>
  <si>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</si>
  <si>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</si>
  <si>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</si>
  <si>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</si>
  <si>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</si>
  <si>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</si>
  <si>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</si>
  <si>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</si>
  <si>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</si>
  <si>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</si>
  <si>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</si>
  <si>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</si>
  <si>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</si>
  <si>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</si>
  <si>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</si>
  <si>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</si>
  <si>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</si>
  <si>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</si>
  <si>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</si>
  <si>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</si>
  <si>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</si>
  <si>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</si>
  <si>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</si>
  <si>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</si>
  <si>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</si>
  <si>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</si>
  <si>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</si>
  <si>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</si>
  <si>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</si>
  <si>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</si>
  <si>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</si>
  <si>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</si>
  <si>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</si>
  <si>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</si>
  <si>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</si>
  <si>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</si>
  <si>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</si>
  <si>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</si>
  <si>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</si>
  <si>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</si>
  <si>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</si>
  <si>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</si>
  <si>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Adjusted Group Loss</t>
  </si>
  <si>
    <t>Adjusted Paid Up</t>
  </si>
  <si>
    <t>Fully diluted</t>
  </si>
  <si>
    <t>Net Tangible Assets per Share (RM)</t>
  </si>
  <si>
    <t>Net tangible assets per share (RM)</t>
  </si>
  <si>
    <t>Deferred Liabilities</t>
  </si>
  <si>
    <t>CONSOLIDATED BALANCE SHEET (Unaudited)</t>
  </si>
  <si>
    <t>CONSOLIDATED INCOME STATEMENT (Unaudited)</t>
  </si>
  <si>
    <t>31.12.01</t>
  </si>
  <si>
    <t>30.06.02</t>
  </si>
  <si>
    <t>FOR THE FINANCIAL PERIOD ENDED 30 JUNE, 2002</t>
  </si>
  <si>
    <t>30.06.01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</si>
</sst>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#,##0,;[Red]\(#,##0,\)"/>
    <numFmt numFmtId="177" formatCode="#,##0.0,;[Red]\(#,##0.0,\)"/>
    <numFmt numFmtId="178" formatCode="#,##0.000,;[Red]\(#,##0.000,\)"/>
    <numFmt numFmtId="179" formatCode="#,##0.0000,;[Red]\(#,##0.0000,\)"/>
    <numFmt numFmtId="180" formatCode="_-* #,##0.00_-;\-* #,##0.00_-;_-* &quot;-&quot;??_-;_-@_-"/>
    <numFmt numFmtId="181" formatCode="#,##0.0000000,;[Red]\(#,##0.0000000,\)"/>
    <numFmt numFmtId="182" formatCode="_-* #,##0.000000_-;\-* #,##0.000000_-;_-* &quot;-&quot;??_-;_-@_-"/>
    <numFmt numFmtId="183" formatCode="_-* #,##0.000_-;\-* #,##0.000_-;_-* &quot;-&quot;??_-;_-@_-"/>
    <numFmt numFmtId="184" formatCode="#,##0.00000,;[Red]\(#,##0.00000,\)"/>
    <numFmt numFmtId="185" formatCode="#,##0.000000,;[Red]\(#,##0.000000,\)"/>
    <numFmt numFmtId="186" formatCode="0_);[Red]\(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/>
    </xf>
    <xf numFmtId="43" fontId="2" fillId="0" borderId="6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B\CON11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oh\Conso06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"/>
      <sheetName val="YTD"/>
      <sheetName val="bsheet"/>
      <sheetName val="kptsCURRENTPL"/>
      <sheetName val="kptsYTDPL"/>
      <sheetName val="kptsBSHEET"/>
      <sheetName val="Inter-Co"/>
      <sheetName val="Wrk 1"/>
      <sheetName val="current 1"/>
      <sheetName val="YTD 1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d"/>
      <sheetName val="ytd"/>
      <sheetName val="bs"/>
      <sheetName val="Cflow"/>
      <sheetName val="interco"/>
      <sheetName val="eps"/>
      <sheetName val="FA(old)"/>
      <sheetName val="CF-1l2l3"/>
      <sheetName val="CF-4"/>
      <sheetName val="CF-5"/>
      <sheetName val="CF-6"/>
      <sheetName val="CF-7(FA)"/>
      <sheetName val="FA Notes Summary"/>
      <sheetName val="CF-8"/>
      <sheetName val="CF-9"/>
      <sheetName val="CF-9-1"/>
      <sheetName val="CF-10(segmental)"/>
      <sheetName val="BIK"/>
      <sheetName val="bor"/>
      <sheetName val="conlia"/>
      <sheetName val="due fro"/>
      <sheetName val="KPTSconso"/>
      <sheetName val="int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="75" zoomScaleNormal="75" workbookViewId="0" topLeftCell="A31">
      <selection activeCell="D56" sqref="D56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30" t="s">
        <v>0</v>
      </c>
      <c r="C1" s="30"/>
      <c r="D1" s="30"/>
      <c r="E1" s="30"/>
      <c r="F1" s="30"/>
    </row>
    <row r="2" spans="2:6" ht="12">
      <c r="B2" s="31" t="s">
        <v>59</v>
      </c>
      <c r="C2" s="31"/>
      <c r="D2" s="31"/>
      <c r="E2" s="31"/>
      <c r="F2" s="31"/>
    </row>
    <row r="3" spans="2:6" ht="12">
      <c r="B3" s="29" t="s">
        <v>60</v>
      </c>
      <c r="C3" s="29"/>
      <c r="D3" s="29"/>
      <c r="E3" s="29"/>
      <c r="F3" s="29"/>
    </row>
    <row r="4" spans="2:6" ht="15">
      <c r="B4" s="30" t="s">
        <v>105</v>
      </c>
      <c r="C4" s="30"/>
      <c r="D4" s="30"/>
      <c r="E4" s="30"/>
      <c r="F4" s="30"/>
    </row>
    <row r="6" spans="2:6" ht="12">
      <c r="B6" s="29" t="s">
        <v>61</v>
      </c>
      <c r="C6" s="29"/>
      <c r="D6" s="29"/>
      <c r="E6" s="29"/>
      <c r="F6" s="29"/>
    </row>
    <row r="7" spans="2:6" ht="12">
      <c r="B7" s="29" t="s">
        <v>114</v>
      </c>
      <c r="C7" s="29"/>
      <c r="D7" s="29"/>
      <c r="E7" s="29"/>
      <c r="F7" s="29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56</v>
      </c>
      <c r="E11" s="3"/>
      <c r="F11" s="3" t="s">
        <v>58</v>
      </c>
    </row>
    <row r="12" spans="4:6" ht="12">
      <c r="D12" s="3" t="s">
        <v>57</v>
      </c>
      <c r="E12" s="3"/>
      <c r="F12" s="3" t="s">
        <v>62</v>
      </c>
    </row>
    <row r="13" spans="3:6" ht="12">
      <c r="C13" s="3"/>
      <c r="D13" s="26" t="s">
        <v>117</v>
      </c>
      <c r="E13" s="3"/>
      <c r="F13" s="3" t="s">
        <v>116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63</v>
      </c>
      <c r="C16" s="4"/>
      <c r="D16" s="5">
        <v>54783</v>
      </c>
      <c r="E16" s="5"/>
      <c r="F16" s="5">
        <v>61038</v>
      </c>
      <c r="G16" s="4"/>
    </row>
    <row r="17" spans="1:7" ht="12">
      <c r="A17" s="2">
        <v>2</v>
      </c>
      <c r="B17" s="4" t="s">
        <v>64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65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66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67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0</v>
      </c>
      <c r="E23" s="5"/>
      <c r="F23" s="9">
        <v>501</v>
      </c>
      <c r="G23" s="4"/>
    </row>
    <row r="24" spans="3:7" ht="12">
      <c r="C24" s="6" t="s">
        <v>54</v>
      </c>
      <c r="D24" s="9">
        <v>347</v>
      </c>
      <c r="E24" s="5"/>
      <c r="F24" s="9">
        <v>814</v>
      </c>
      <c r="G24" s="4"/>
    </row>
    <row r="25" spans="3:7" ht="12">
      <c r="C25" s="6" t="s">
        <v>53</v>
      </c>
      <c r="D25" s="9">
        <v>9498</v>
      </c>
      <c r="E25" s="5"/>
      <c r="F25" s="9">
        <v>11216</v>
      </c>
      <c r="G25" s="4"/>
    </row>
    <row r="26" spans="3:7" ht="12">
      <c r="C26" s="6" t="s">
        <v>104</v>
      </c>
      <c r="D26" s="9">
        <v>2471</v>
      </c>
      <c r="E26" s="5"/>
      <c r="F26" s="9">
        <v>814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18">
        <f>SUM(D22:D27)</f>
        <v>12316</v>
      </c>
      <c r="E28" s="5"/>
      <c r="F28" s="10">
        <f>SUM(F22:F27)</f>
        <v>13345</v>
      </c>
      <c r="G28" s="4"/>
    </row>
    <row r="29" spans="1:7" ht="12">
      <c r="A29" s="2">
        <v>6</v>
      </c>
      <c r="B29" s="6" t="s">
        <v>68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v>254336</v>
      </c>
      <c r="E30" s="5"/>
      <c r="F30" s="8">
        <v>254142</v>
      </c>
      <c r="G30" s="4"/>
    </row>
    <row r="31" spans="3:7" ht="12">
      <c r="C31" s="6" t="s">
        <v>46</v>
      </c>
      <c r="D31" s="9">
        <f>3158-328</f>
        <v>2830</v>
      </c>
      <c r="E31" s="5"/>
      <c r="F31" s="9">
        <v>3096</v>
      </c>
      <c r="G31" s="4"/>
    </row>
    <row r="32" spans="3:7" ht="12">
      <c r="C32" s="6" t="s">
        <v>47</v>
      </c>
      <c r="D32" s="9">
        <f>155610+11</f>
        <v>155621</v>
      </c>
      <c r="E32" s="5"/>
      <c r="F32" s="9">
        <v>141007</v>
      </c>
      <c r="G32" s="4"/>
    </row>
    <row r="33" spans="3:7" ht="12">
      <c r="C33" s="6" t="s">
        <v>48</v>
      </c>
      <c r="D33" s="9">
        <f>909+9</f>
        <v>918</v>
      </c>
      <c r="E33" s="5"/>
      <c r="F33" s="9">
        <v>909</v>
      </c>
      <c r="G33" s="4"/>
    </row>
    <row r="34" spans="2:7" ht="12">
      <c r="B34" s="4"/>
      <c r="C34" s="4" t="s">
        <v>113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413705</v>
      </c>
      <c r="E35" s="5"/>
      <c r="F35" s="10">
        <f>SUM(F30:F34)</f>
        <v>399154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69</v>
      </c>
      <c r="C37" s="4"/>
      <c r="D37" s="5">
        <f>SUM(D28-D35)</f>
        <v>-401389</v>
      </c>
      <c r="E37" s="5"/>
      <c r="F37" s="5">
        <f>SUM(F28-F35)</f>
        <v>-385809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-346606</v>
      </c>
      <c r="E39" s="5"/>
      <c r="F39" s="12">
        <f>F16+F17+F18+F19+F37</f>
        <v>-324771</v>
      </c>
      <c r="G39" s="4"/>
      <c r="H39" s="24">
        <f>D39</f>
        <v>-346606</v>
      </c>
    </row>
    <row r="40" spans="2:8" ht="12.75" thickTop="1">
      <c r="B40" s="4"/>
      <c r="C40" s="4"/>
      <c r="D40" s="5"/>
      <c r="E40" s="5"/>
      <c r="F40" s="5"/>
      <c r="G40" s="4"/>
      <c r="H40" s="24">
        <f>D50</f>
        <v>-346606</v>
      </c>
    </row>
    <row r="41" spans="1:8" ht="12">
      <c r="A41" s="2">
        <v>8</v>
      </c>
      <c r="B41" s="4" t="s">
        <v>72</v>
      </c>
      <c r="C41" s="4"/>
      <c r="D41" s="5"/>
      <c r="E41" s="5"/>
      <c r="F41" s="5"/>
      <c r="G41" s="4"/>
      <c r="H41" s="24">
        <f>+H39-H40</f>
        <v>0</v>
      </c>
    </row>
    <row r="42" spans="2:7" ht="12">
      <c r="B42" s="4" t="s">
        <v>70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71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f>75462</f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76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f>-466076-21834</f>
        <v>-487910</v>
      </c>
      <c r="E48" s="5"/>
      <c r="F48" s="5">
        <v>-466075</v>
      </c>
      <c r="G48" s="4"/>
    </row>
    <row r="49" spans="2:11" ht="12">
      <c r="B49" s="6"/>
      <c r="C49" s="4"/>
      <c r="D49" s="11"/>
      <c r="E49" s="5"/>
      <c r="F49" s="11"/>
      <c r="G49" s="4"/>
      <c r="I49" s="27"/>
      <c r="J49" s="27"/>
      <c r="K49" s="27"/>
    </row>
    <row r="50" spans="2:7" ht="12">
      <c r="B50" s="6"/>
      <c r="C50" s="4"/>
      <c r="D50" s="5">
        <f>SUM(D42:D49)</f>
        <v>-346606</v>
      </c>
      <c r="E50" s="5"/>
      <c r="F50" s="5">
        <f>SUM(F42:F49)</f>
        <v>-324771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73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74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75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-346606</v>
      </c>
      <c r="E56" s="5"/>
      <c r="F56" s="12">
        <f>SUM(F50:F55)</f>
        <v>-324771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111</v>
      </c>
      <c r="D58" s="23">
        <f>+D56/D42</f>
        <v>-5.264208256128307</v>
      </c>
      <c r="E58" s="7"/>
      <c r="F58" s="23">
        <f>+F56/F42</f>
        <v>-4.932581027307798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2"/>
      <c r="C61" s="4"/>
      <c r="D61" s="5"/>
      <c r="E61" s="5"/>
      <c r="F61" s="19"/>
      <c r="G61" s="4"/>
      <c r="H61" s="4"/>
      <c r="I61" s="4"/>
      <c r="J61" s="4"/>
    </row>
    <row r="62" spans="1:10" ht="12">
      <c r="A62" s="4"/>
      <c r="B62" s="22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2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0"/>
      <c r="E84" s="5"/>
      <c r="F84" s="21"/>
      <c r="G84" s="4"/>
      <c r="H84" s="4"/>
      <c r="I84" s="4"/>
      <c r="J84" s="4"/>
    </row>
    <row r="85" spans="1:10" ht="12">
      <c r="A85" s="4"/>
      <c r="B85" s="4"/>
      <c r="C85" s="4"/>
      <c r="D85" s="20"/>
      <c r="E85" s="5"/>
      <c r="F85" s="21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/>
  <pageMargins left="1" right="0.75" top="1.2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75" zoomScaleNormal="75" workbookViewId="0" topLeftCell="A14">
      <selection activeCell="K23" sqref="K23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">
      <c r="A2" s="31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30" t="s">
        <v>105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4" ht="12">
      <c r="A5" s="1"/>
      <c r="D5" s="1"/>
    </row>
    <row r="6" spans="1:11" ht="12">
      <c r="A6" s="29" t="s">
        <v>78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">
      <c r="A7" s="32" t="s">
        <v>118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">
      <c r="A8" s="29" t="s">
        <v>115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29" t="s">
        <v>79</v>
      </c>
      <c r="F11" s="29"/>
      <c r="G11" s="29"/>
      <c r="H11" s="1"/>
      <c r="I11" s="29" t="s">
        <v>89</v>
      </c>
      <c r="J11" s="29"/>
      <c r="K11" s="29"/>
    </row>
    <row r="12" spans="5:11" ht="12">
      <c r="E12" s="3" t="s">
        <v>80</v>
      </c>
      <c r="F12" s="3"/>
      <c r="G12" s="3" t="s">
        <v>83</v>
      </c>
      <c r="H12" s="1"/>
      <c r="I12" s="3" t="s">
        <v>86</v>
      </c>
      <c r="J12" s="3"/>
      <c r="K12" s="3" t="s">
        <v>83</v>
      </c>
    </row>
    <row r="13" spans="5:11" ht="12">
      <c r="E13" s="3" t="s">
        <v>81</v>
      </c>
      <c r="F13" s="3"/>
      <c r="G13" s="3" t="s">
        <v>84</v>
      </c>
      <c r="H13" s="3"/>
      <c r="I13" s="3" t="s">
        <v>81</v>
      </c>
      <c r="J13" s="3"/>
      <c r="K13" s="3" t="s">
        <v>84</v>
      </c>
    </row>
    <row r="14" spans="5:11" ht="12">
      <c r="E14" s="3" t="s">
        <v>82</v>
      </c>
      <c r="F14" s="3"/>
      <c r="G14" s="3" t="s">
        <v>85</v>
      </c>
      <c r="H14" s="3"/>
      <c r="I14" s="3" t="s">
        <v>87</v>
      </c>
      <c r="J14" s="3"/>
      <c r="K14" s="3" t="s">
        <v>85</v>
      </c>
    </row>
    <row r="15" spans="5:11" ht="12">
      <c r="E15" s="3"/>
      <c r="F15" s="3"/>
      <c r="G15" s="3" t="s">
        <v>82</v>
      </c>
      <c r="H15" s="3"/>
      <c r="I15" s="3"/>
      <c r="J15" s="3"/>
      <c r="K15" s="3" t="s">
        <v>88</v>
      </c>
    </row>
    <row r="16" spans="5:11" ht="12">
      <c r="E16" s="26" t="s">
        <v>117</v>
      </c>
      <c r="F16" s="26"/>
      <c r="G16" s="26" t="s">
        <v>119</v>
      </c>
      <c r="H16" s="26"/>
      <c r="I16" s="26" t="str">
        <f>E16</f>
        <v>30.06.02</v>
      </c>
      <c r="J16" s="26"/>
      <c r="K16" s="26" t="str">
        <f>G16</f>
        <v>30.06.01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90</v>
      </c>
      <c r="E19" s="14">
        <v>0</v>
      </c>
      <c r="F19" s="5"/>
      <c r="G19" s="14">
        <v>0</v>
      </c>
      <c r="H19" s="5"/>
      <c r="I19" s="14">
        <v>0</v>
      </c>
      <c r="J19" s="5"/>
      <c r="K19" s="14">
        <v>0</v>
      </c>
    </row>
    <row r="20" spans="5:11" ht="12.75" thickTop="1">
      <c r="E20" s="5"/>
      <c r="F20" s="5"/>
      <c r="G20" s="5"/>
      <c r="H20" s="5"/>
      <c r="I20" s="5"/>
      <c r="J20" s="5"/>
      <c r="K20" s="5"/>
    </row>
    <row r="21" spans="2:11" ht="12.75" thickBot="1">
      <c r="B21" s="2" t="s">
        <v>7</v>
      </c>
      <c r="D21" s="2" t="s">
        <v>14</v>
      </c>
      <c r="E21" s="14">
        <v>0</v>
      </c>
      <c r="F21" s="5"/>
      <c r="G21" s="14">
        <v>0</v>
      </c>
      <c r="H21" s="5"/>
      <c r="I21" s="14">
        <v>0</v>
      </c>
      <c r="J21" s="5"/>
      <c r="K21" s="14">
        <v>0</v>
      </c>
    </row>
    <row r="22" spans="5:11" ht="12.75" thickTop="1">
      <c r="E22" s="5"/>
      <c r="F22" s="5"/>
      <c r="G22" s="5"/>
      <c r="H22" s="5"/>
      <c r="I22" s="5"/>
      <c r="J22" s="5"/>
      <c r="K22" s="5"/>
    </row>
    <row r="23" spans="2:18" ht="12.75" thickBot="1">
      <c r="B23" s="2" t="s">
        <v>8</v>
      </c>
      <c r="D23" s="2" t="s">
        <v>96</v>
      </c>
      <c r="E23" s="14">
        <f>-83+322</f>
        <v>239</v>
      </c>
      <c r="F23" s="5"/>
      <c r="G23" s="14">
        <f>769-314</f>
        <v>455</v>
      </c>
      <c r="H23" s="5"/>
      <c r="I23" s="14">
        <v>322</v>
      </c>
      <c r="J23" s="5"/>
      <c r="K23" s="14">
        <v>799</v>
      </c>
      <c r="O23" s="2" t="s">
        <v>108</v>
      </c>
      <c r="Q23" s="24">
        <f>E36</f>
        <v>-11403</v>
      </c>
      <c r="R23" s="24">
        <f>I64</f>
        <v>-21833.3</v>
      </c>
    </row>
    <row r="24" spans="5:11" ht="12.75" thickTop="1">
      <c r="E24" s="5"/>
      <c r="F24" s="5"/>
      <c r="G24" s="5"/>
      <c r="H24" s="5"/>
      <c r="I24" s="5"/>
      <c r="J24" s="5"/>
      <c r="K24" s="5"/>
    </row>
    <row r="25" spans="1:18" ht="12">
      <c r="A25" s="2">
        <v>2</v>
      </c>
      <c r="B25" s="2" t="s">
        <v>6</v>
      </c>
      <c r="D25" s="2" t="s">
        <v>15</v>
      </c>
      <c r="E25" s="5">
        <v>-1557</v>
      </c>
      <c r="F25" s="5"/>
      <c r="G25" s="5">
        <v>159</v>
      </c>
      <c r="H25" s="5"/>
      <c r="I25" s="5">
        <v>-2050</v>
      </c>
      <c r="J25" s="5"/>
      <c r="K25" s="5">
        <v>-142</v>
      </c>
      <c r="O25" s="2" t="s">
        <v>109</v>
      </c>
      <c r="Q25" s="7">
        <v>98359</v>
      </c>
      <c r="R25" s="24">
        <f>Q25</f>
        <v>98359</v>
      </c>
    </row>
    <row r="26" spans="4:11" ht="12">
      <c r="D26" s="2" t="s">
        <v>17</v>
      </c>
      <c r="E26" s="7"/>
      <c r="F26" s="7"/>
      <c r="G26" s="7"/>
      <c r="H26" s="7"/>
      <c r="I26" s="7"/>
      <c r="J26" s="7"/>
      <c r="K26" s="7"/>
    </row>
    <row r="27" spans="4:18" ht="12">
      <c r="D27" s="2" t="s">
        <v>18</v>
      </c>
      <c r="E27" s="7"/>
      <c r="F27" s="7"/>
      <c r="G27" s="7"/>
      <c r="H27" s="7"/>
      <c r="I27" s="7"/>
      <c r="J27" s="7"/>
      <c r="K27" s="7"/>
      <c r="O27" s="2" t="s">
        <v>110</v>
      </c>
      <c r="Q27" s="25">
        <f>+Q23/Q25</f>
        <v>-0.11593245152960074</v>
      </c>
      <c r="R27" s="25">
        <f>+R23/R25</f>
        <v>-0.22197561992293535</v>
      </c>
    </row>
    <row r="28" spans="4:11" ht="12">
      <c r="D28" s="2" t="s">
        <v>19</v>
      </c>
      <c r="E28" s="7"/>
      <c r="F28" s="7"/>
      <c r="G28" s="7"/>
      <c r="H28" s="7"/>
      <c r="I28" s="7"/>
      <c r="J28" s="7"/>
      <c r="K28" s="7"/>
    </row>
    <row r="29" spans="5:11" ht="12">
      <c r="E29" s="7"/>
      <c r="F29" s="7"/>
      <c r="G29" s="7"/>
      <c r="H29" s="7"/>
      <c r="I29" s="7"/>
      <c r="J29" s="7"/>
      <c r="K29" s="7"/>
    </row>
    <row r="30" spans="2:11" ht="12">
      <c r="B30" s="2" t="s">
        <v>7</v>
      </c>
      <c r="D30" s="2" t="s">
        <v>20</v>
      </c>
      <c r="E30" s="7">
        <f>6711-13501</f>
        <v>-6790</v>
      </c>
      <c r="F30" s="7"/>
      <c r="G30" s="7">
        <f>-14710+7349</f>
        <v>-7361</v>
      </c>
      <c r="H30" s="7"/>
      <c r="I30" s="7">
        <v>-13501</v>
      </c>
      <c r="J30" s="7"/>
      <c r="K30" s="7">
        <v>-14710</v>
      </c>
    </row>
    <row r="31" spans="5:11" ht="12">
      <c r="E31" s="7"/>
      <c r="F31" s="7"/>
      <c r="G31" s="7"/>
      <c r="H31" s="7"/>
      <c r="I31" s="7"/>
      <c r="J31" s="7"/>
      <c r="K31" s="7"/>
    </row>
    <row r="32" spans="2:11" ht="12">
      <c r="B32" s="2" t="s">
        <v>8</v>
      </c>
      <c r="D32" s="2" t="s">
        <v>21</v>
      </c>
      <c r="E32" s="7">
        <f>3217-6273</f>
        <v>-3056</v>
      </c>
      <c r="F32" s="7"/>
      <c r="G32" s="7">
        <f>-6227+3120</f>
        <v>-3107</v>
      </c>
      <c r="H32" s="7"/>
      <c r="I32" s="7">
        <f>-6032-241</f>
        <v>-6273</v>
      </c>
      <c r="J32" s="7"/>
      <c r="K32" s="7">
        <v>-6227</v>
      </c>
    </row>
    <row r="33" spans="5:11" ht="12">
      <c r="E33" s="7"/>
      <c r="F33" s="7"/>
      <c r="G33" s="7"/>
      <c r="H33" s="7"/>
      <c r="I33" s="7"/>
      <c r="J33" s="7"/>
      <c r="K33" s="7"/>
    </row>
    <row r="34" spans="2:11" ht="12">
      <c r="B34" s="2" t="s">
        <v>9</v>
      </c>
      <c r="D34" s="2" t="s">
        <v>22</v>
      </c>
      <c r="E34" s="7">
        <v>0</v>
      </c>
      <c r="F34" s="7"/>
      <c r="G34" s="7">
        <v>0</v>
      </c>
      <c r="H34" s="7"/>
      <c r="I34" s="7">
        <v>0</v>
      </c>
      <c r="J34" s="7"/>
      <c r="K34" s="7">
        <v>0</v>
      </c>
    </row>
    <row r="35" spans="5:11" ht="12">
      <c r="E35" s="11"/>
      <c r="F35" s="7"/>
      <c r="G35" s="11"/>
      <c r="H35" s="7"/>
      <c r="I35" s="11"/>
      <c r="J35" s="7"/>
      <c r="K35" s="11"/>
    </row>
    <row r="36" spans="2:11" ht="12">
      <c r="B36" s="2" t="s">
        <v>23</v>
      </c>
      <c r="D36" s="2" t="s">
        <v>24</v>
      </c>
      <c r="E36" s="7">
        <f>SUM(E25:E34)</f>
        <v>-11403</v>
      </c>
      <c r="F36" s="7">
        <f>SUM(F25:F34)</f>
        <v>0</v>
      </c>
      <c r="G36" s="7">
        <f>G25+G30+G32+G34</f>
        <v>-10309</v>
      </c>
      <c r="H36" s="7">
        <f>SUM(H25:H34)</f>
        <v>0</v>
      </c>
      <c r="I36" s="7">
        <f>SUM(I25:I34)</f>
        <v>-21824</v>
      </c>
      <c r="J36" s="7"/>
      <c r="K36" s="7">
        <f>K25+K30+K32+K34</f>
        <v>-21079</v>
      </c>
    </row>
    <row r="37" spans="4:11" ht="12">
      <c r="D37" s="2" t="s">
        <v>16</v>
      </c>
      <c r="E37" s="7"/>
      <c r="F37" s="7"/>
      <c r="G37" s="7"/>
      <c r="H37" s="7"/>
      <c r="I37" s="7"/>
      <c r="J37" s="7"/>
      <c r="K37" s="7"/>
    </row>
    <row r="38" spans="4:11" ht="12">
      <c r="D38" s="2" t="s">
        <v>25</v>
      </c>
      <c r="E38" s="7"/>
      <c r="F38" s="7"/>
      <c r="G38" s="7"/>
      <c r="H38" s="7"/>
      <c r="I38" s="7"/>
      <c r="J38" s="7"/>
      <c r="K38" s="7"/>
    </row>
    <row r="39" spans="4:11" ht="12">
      <c r="D39" s="2" t="s">
        <v>26</v>
      </c>
      <c r="E39" s="7"/>
      <c r="F39" s="7"/>
      <c r="G39" s="7"/>
      <c r="H39" s="7"/>
      <c r="I39" s="7"/>
      <c r="J39" s="7"/>
      <c r="K39" s="7"/>
    </row>
    <row r="40" spans="5:11" ht="12">
      <c r="E40" s="7"/>
      <c r="F40" s="7"/>
      <c r="G40" s="7"/>
      <c r="H40" s="7"/>
      <c r="I40" s="7"/>
      <c r="J40" s="7"/>
      <c r="K40" s="7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1"/>
      <c r="H42" s="7"/>
      <c r="I42" s="11"/>
      <c r="J42" s="7"/>
      <c r="K42" s="11"/>
    </row>
    <row r="43" spans="2:11" ht="12">
      <c r="B43" s="2" t="s">
        <v>29</v>
      </c>
      <c r="D43" s="2" t="s">
        <v>30</v>
      </c>
      <c r="E43" s="7">
        <f>SUM(E36:E42)</f>
        <v>-11403</v>
      </c>
      <c r="F43" s="7"/>
      <c r="G43" s="7">
        <f>SUM(G36:G42)</f>
        <v>-10309</v>
      </c>
      <c r="H43" s="7"/>
      <c r="I43" s="7">
        <f>SUM(I36:I42)</f>
        <v>-21824</v>
      </c>
      <c r="J43" s="7"/>
      <c r="K43" s="7">
        <f>SUM(K36:K42)</f>
        <v>-21079</v>
      </c>
    </row>
    <row r="44" spans="4:11" ht="12">
      <c r="D44" s="2" t="s">
        <v>19</v>
      </c>
      <c r="E44" s="7"/>
      <c r="F44" s="7"/>
      <c r="G44" s="7"/>
      <c r="H44" s="7"/>
      <c r="I44" s="7"/>
      <c r="J44" s="7"/>
      <c r="K44" s="7"/>
    </row>
    <row r="45" spans="5:11" ht="12">
      <c r="E45" s="7"/>
      <c r="F45" s="7"/>
      <c r="G45" s="7"/>
      <c r="H45" s="7"/>
      <c r="I45" s="7"/>
      <c r="J45" s="7"/>
      <c r="K45" s="7"/>
    </row>
    <row r="46" spans="2:11" ht="12">
      <c r="B46" s="2" t="s">
        <v>31</v>
      </c>
      <c r="D46" s="2" t="s">
        <v>2</v>
      </c>
      <c r="E46" s="7">
        <v>-9.3</v>
      </c>
      <c r="F46" s="7"/>
      <c r="G46" s="7">
        <v>0</v>
      </c>
      <c r="H46" s="7"/>
      <c r="I46" s="7">
        <v>-9.3</v>
      </c>
      <c r="J46" s="7"/>
      <c r="K46" s="7">
        <v>0</v>
      </c>
    </row>
    <row r="47" spans="5:11" ht="12">
      <c r="E47" s="11"/>
      <c r="F47" s="7"/>
      <c r="G47" s="11"/>
      <c r="H47" s="7"/>
      <c r="I47" s="11"/>
      <c r="J47" s="7"/>
      <c r="K47" s="11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-11412.3</v>
      </c>
      <c r="F48" s="7"/>
      <c r="G48" s="7">
        <f>SUM(G43:G47)</f>
        <v>-10309</v>
      </c>
      <c r="H48" s="7"/>
      <c r="I48" s="7">
        <f>SUM(I43:I47)</f>
        <v>-21833.3</v>
      </c>
      <c r="J48" s="7"/>
      <c r="K48" s="7">
        <f>SUM(K43:K47)</f>
        <v>-21079</v>
      </c>
    </row>
    <row r="49" spans="4:11" ht="12">
      <c r="D49" s="2" t="s">
        <v>33</v>
      </c>
      <c r="E49" s="7"/>
      <c r="F49" s="7"/>
      <c r="G49" s="7"/>
      <c r="H49" s="7"/>
      <c r="I49" s="7"/>
      <c r="J49" s="7"/>
      <c r="K49" s="7"/>
    </row>
    <row r="50" spans="5:11" ht="12">
      <c r="E50" s="7"/>
      <c r="F50" s="7"/>
      <c r="G50" s="7"/>
      <c r="H50" s="7"/>
      <c r="I50" s="7"/>
      <c r="J50" s="7"/>
      <c r="K50" s="7"/>
    </row>
    <row r="51" spans="3:11" ht="12">
      <c r="C51" s="2" t="s">
        <v>12</v>
      </c>
      <c r="D51" s="2" t="s">
        <v>34</v>
      </c>
      <c r="E51" s="7">
        <v>0</v>
      </c>
      <c r="F51" s="7"/>
      <c r="G51" s="7">
        <v>0</v>
      </c>
      <c r="H51" s="7"/>
      <c r="I51" s="7">
        <v>0</v>
      </c>
      <c r="J51" s="7"/>
      <c r="K51" s="7">
        <v>0</v>
      </c>
    </row>
    <row r="52" spans="5:11" ht="12">
      <c r="E52" s="11"/>
      <c r="F52" s="7"/>
      <c r="G52" s="11"/>
      <c r="H52" s="7"/>
      <c r="I52" s="11"/>
      <c r="J52" s="7"/>
      <c r="K52" s="11"/>
    </row>
    <row r="53" spans="2:11" ht="12">
      <c r="B53" s="2" t="s">
        <v>35</v>
      </c>
      <c r="D53" s="2" t="s">
        <v>36</v>
      </c>
      <c r="E53" s="7">
        <f>SUM(E48:E52)</f>
        <v>-11412.3</v>
      </c>
      <c r="F53" s="7"/>
      <c r="G53" s="7">
        <f>SUM(G48:G52)</f>
        <v>-10309</v>
      </c>
      <c r="H53" s="7"/>
      <c r="I53" s="7">
        <f>SUM(I48:I52)</f>
        <v>-21833.3</v>
      </c>
      <c r="J53" s="7"/>
      <c r="K53" s="7">
        <f>SUM(K48:K52)</f>
        <v>-21079</v>
      </c>
    </row>
    <row r="54" spans="4:11" ht="12">
      <c r="D54" s="2" t="s">
        <v>10</v>
      </c>
      <c r="E54" s="7"/>
      <c r="F54" s="7"/>
      <c r="G54" s="7"/>
      <c r="H54" s="7"/>
      <c r="I54" s="7"/>
      <c r="J54" s="7"/>
      <c r="K54" s="7"/>
    </row>
    <row r="55" spans="5:11" ht="12">
      <c r="E55" s="7"/>
      <c r="F55" s="7"/>
      <c r="G55" s="7"/>
      <c r="H55" s="7"/>
      <c r="I55" s="7"/>
      <c r="J55" s="7"/>
      <c r="K55" s="7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8">
        <v>0</v>
      </c>
    </row>
    <row r="57" spans="5:11" ht="12">
      <c r="E57" s="9"/>
      <c r="F57" s="7"/>
      <c r="G57" s="9"/>
      <c r="H57" s="7"/>
      <c r="I57" s="9"/>
      <c r="J57" s="7"/>
      <c r="K57" s="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9">
        <v>0</v>
      </c>
    </row>
    <row r="59" spans="5:11" ht="12">
      <c r="E59" s="9"/>
      <c r="F59" s="7"/>
      <c r="G59" s="9"/>
      <c r="H59" s="7"/>
      <c r="I59" s="9"/>
      <c r="J59" s="7"/>
      <c r="K59" s="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f>SUM(G56:G59)</f>
        <v>0</v>
      </c>
      <c r="H60" s="7"/>
      <c r="I60" s="10">
        <f>SUM(I56:I59)</f>
        <v>0</v>
      </c>
      <c r="J60" s="7"/>
      <c r="K60" s="10">
        <f>SUM(K56:K59)</f>
        <v>0</v>
      </c>
    </row>
    <row r="61" spans="4:11" ht="12">
      <c r="D61" s="2" t="s">
        <v>40</v>
      </c>
      <c r="E61" s="7"/>
      <c r="F61" s="7"/>
      <c r="G61" s="7"/>
      <c r="H61" s="7"/>
      <c r="I61" s="7"/>
      <c r="J61" s="7"/>
      <c r="K61" s="7"/>
    </row>
    <row r="62" spans="5:11" ht="12">
      <c r="E62" s="11"/>
      <c r="F62" s="7"/>
      <c r="G62" s="11"/>
      <c r="H62" s="7"/>
      <c r="I62" s="11"/>
      <c r="J62" s="7"/>
      <c r="K62" s="11"/>
    </row>
    <row r="63" spans="2:11" ht="12">
      <c r="B63" s="2" t="s">
        <v>41</v>
      </c>
      <c r="D63" s="2" t="s">
        <v>42</v>
      </c>
      <c r="E63" s="7"/>
      <c r="F63" s="7"/>
      <c r="G63" s="7"/>
      <c r="H63" s="7"/>
      <c r="I63" s="7"/>
      <c r="J63" s="7"/>
      <c r="K63" s="7"/>
    </row>
    <row r="64" spans="4:11" ht="12.75" thickBot="1">
      <c r="D64" s="2" t="s">
        <v>43</v>
      </c>
      <c r="E64" s="14">
        <f>E53+E60</f>
        <v>-11412.3</v>
      </c>
      <c r="F64" s="7"/>
      <c r="G64" s="14">
        <f>G53+G60</f>
        <v>-10309</v>
      </c>
      <c r="H64" s="7"/>
      <c r="I64" s="14">
        <f>I53+I60</f>
        <v>-21833.3</v>
      </c>
      <c r="J64" s="7"/>
      <c r="K64" s="14">
        <f>K53+K60</f>
        <v>-21079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29" t="s">
        <v>79</v>
      </c>
      <c r="F68" s="29"/>
      <c r="G68" s="29"/>
      <c r="H68" s="1"/>
      <c r="I68" s="29" t="s">
        <v>89</v>
      </c>
      <c r="J68" s="29"/>
      <c r="K68" s="29"/>
    </row>
    <row r="69" spans="5:11" ht="12">
      <c r="E69" s="3" t="s">
        <v>80</v>
      </c>
      <c r="F69" s="3"/>
      <c r="G69" s="3" t="s">
        <v>83</v>
      </c>
      <c r="H69" s="1"/>
      <c r="I69" s="3" t="s">
        <v>86</v>
      </c>
      <c r="J69" s="3"/>
      <c r="K69" s="3" t="s">
        <v>83</v>
      </c>
    </row>
    <row r="70" spans="5:11" ht="12">
      <c r="E70" s="3" t="s">
        <v>81</v>
      </c>
      <c r="F70" s="3"/>
      <c r="G70" s="3" t="s">
        <v>84</v>
      </c>
      <c r="H70" s="3"/>
      <c r="I70" s="3" t="s">
        <v>81</v>
      </c>
      <c r="J70" s="3"/>
      <c r="K70" s="3" t="s">
        <v>84</v>
      </c>
    </row>
    <row r="71" spans="5:11" ht="12">
      <c r="E71" s="3" t="s">
        <v>82</v>
      </c>
      <c r="F71" s="3"/>
      <c r="G71" s="3" t="s">
        <v>85</v>
      </c>
      <c r="H71" s="3"/>
      <c r="I71" s="3" t="s">
        <v>87</v>
      </c>
      <c r="J71" s="3"/>
      <c r="K71" s="3" t="s">
        <v>85</v>
      </c>
    </row>
    <row r="72" spans="5:11" ht="12">
      <c r="E72" s="3"/>
      <c r="F72" s="3"/>
      <c r="G72" s="3" t="s">
        <v>82</v>
      </c>
      <c r="H72" s="3"/>
      <c r="I72" s="3"/>
      <c r="J72" s="3"/>
      <c r="K72" s="3" t="s">
        <v>88</v>
      </c>
    </row>
    <row r="73" spans="5:11" ht="12">
      <c r="E73" s="26" t="str">
        <f>E16</f>
        <v>30.06.02</v>
      </c>
      <c r="F73" s="26"/>
      <c r="G73" s="26" t="str">
        <f>G16</f>
        <v>30.06.01</v>
      </c>
      <c r="H73" s="26"/>
      <c r="I73" s="26" t="str">
        <f>I16</f>
        <v>30.06.02</v>
      </c>
      <c r="J73" s="26"/>
      <c r="K73" s="26" t="str">
        <f>K16</f>
        <v>30.06.01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91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92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93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94</v>
      </c>
      <c r="F81" s="7"/>
      <c r="H81" s="7"/>
      <c r="I81" s="7"/>
      <c r="J81" s="7"/>
      <c r="K81" s="13"/>
    </row>
    <row r="82" spans="4:11" ht="12.75" thickBot="1">
      <c r="D82" s="16" t="s">
        <v>95</v>
      </c>
      <c r="E82" s="28">
        <f>SUM((E64/65842272)*1000)*100</f>
        <v>-17.33278584311307</v>
      </c>
      <c r="F82" s="13"/>
      <c r="G82" s="28">
        <f>SUM((G64/65842272)*1000)*100</f>
        <v>-15.657114626907163</v>
      </c>
      <c r="H82" s="13"/>
      <c r="I82" s="28">
        <f>SUM((I64/65842272)*1000)*100</f>
        <v>-33.16000395612107</v>
      </c>
      <c r="J82" s="13"/>
      <c r="K82" s="28">
        <f>SUM((K64/65842272)*1000)*100</f>
        <v>-32.01438735285441</v>
      </c>
    </row>
    <row r="83" spans="5:11" ht="12.75" thickTop="1">
      <c r="E83" s="7"/>
      <c r="F83" s="7"/>
      <c r="G83" s="7"/>
      <c r="H83" s="7"/>
      <c r="I83" s="7"/>
      <c r="J83" s="7"/>
      <c r="K83" s="7"/>
    </row>
    <row r="84" spans="3:4" ht="12">
      <c r="C84" s="2" t="s">
        <v>12</v>
      </c>
      <c r="D84" s="2" t="s">
        <v>107</v>
      </c>
    </row>
    <row r="85" spans="4:11" ht="12.75" thickBot="1">
      <c r="D85" s="2" t="s">
        <v>106</v>
      </c>
      <c r="E85" s="28" t="s">
        <v>55</v>
      </c>
      <c r="F85" s="13"/>
      <c r="G85" s="28" t="s">
        <v>55</v>
      </c>
      <c r="H85" s="13"/>
      <c r="I85" s="28" t="s">
        <v>55</v>
      </c>
      <c r="J85" s="13"/>
      <c r="K85" s="28" t="str">
        <f>I85</f>
        <v>N/A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97</v>
      </c>
      <c r="E87" s="15" t="s">
        <v>55</v>
      </c>
      <c r="F87" s="7"/>
      <c r="G87" s="15" t="s">
        <v>55</v>
      </c>
      <c r="H87" s="7"/>
      <c r="I87" s="15" t="s">
        <v>55</v>
      </c>
      <c r="J87" s="7"/>
      <c r="K87" s="15" t="s">
        <v>55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98</v>
      </c>
      <c r="E89" s="15" t="s">
        <v>55</v>
      </c>
      <c r="F89" s="7"/>
      <c r="G89" s="15" t="s">
        <v>55</v>
      </c>
      <c r="H89" s="7"/>
      <c r="I89" s="15" t="s">
        <v>55</v>
      </c>
      <c r="J89" s="7"/>
      <c r="K89" s="15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101</v>
      </c>
    </row>
    <row r="93" spans="5:11" ht="12">
      <c r="E93" s="7"/>
      <c r="F93" s="7"/>
      <c r="G93" s="7"/>
      <c r="H93" s="7"/>
      <c r="I93" s="17" t="s">
        <v>99</v>
      </c>
      <c r="J93" s="7"/>
      <c r="K93" s="17" t="s">
        <v>83</v>
      </c>
    </row>
    <row r="94" spans="5:11" ht="12">
      <c r="E94" s="7"/>
      <c r="F94" s="7"/>
      <c r="G94" s="7"/>
      <c r="H94" s="7"/>
      <c r="I94" s="17" t="s">
        <v>100</v>
      </c>
      <c r="J94" s="7"/>
      <c r="K94" s="17" t="s">
        <v>102</v>
      </c>
    </row>
    <row r="95" spans="5:11" ht="12">
      <c r="E95" s="7"/>
      <c r="F95" s="7"/>
      <c r="G95" s="7"/>
      <c r="H95" s="7"/>
      <c r="I95" s="17" t="s">
        <v>82</v>
      </c>
      <c r="J95" s="7"/>
      <c r="K95" s="17" t="s">
        <v>103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112</v>
      </c>
      <c r="E97" s="7"/>
      <c r="F97" s="7"/>
      <c r="G97" s="7"/>
      <c r="H97" s="7"/>
      <c r="I97" s="23">
        <f>SUM(BSheet!D58)</f>
        <v>-5.264208256128307</v>
      </c>
      <c r="J97" s="7"/>
      <c r="K97" s="23">
        <f>SUM(BSheet!F58)</f>
        <v>-4.932581027307798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A8:K8"/>
    <mergeCell ref="A2:K2"/>
    <mergeCell ref="A1:K1"/>
    <mergeCell ref="A6:K6"/>
    <mergeCell ref="A7:K7"/>
    <mergeCell ref="A3:K3"/>
    <mergeCell ref="A4:K4"/>
    <mergeCell ref="E68:G68"/>
    <mergeCell ref="I68:K68"/>
    <mergeCell ref="E11:G11"/>
    <mergeCell ref="I11:K11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TMIB</cp:lastModifiedBy>
  <cp:lastPrinted>2002-08-30T08:40:55Z</cp:lastPrinted>
  <dcterms:created xsi:type="dcterms:W3CDTF">1999-10-20T01:33:21Z</dcterms:created>
  <dcterms:modified xsi:type="dcterms:W3CDTF">2002-08-30T09:36:18Z</dcterms:modified>
  <cp:category/>
  <cp:version/>
  <cp:contentType/>
  <cp:contentStatus/>
</cp:coreProperties>
</file>