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tabRatio="634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3">' income statement'!$A$1:$J$65</definedName>
    <definedName name="_xlnm.Print_Area" localSheetId="2">'balance sheet'!$A$1:$H$72</definedName>
    <definedName name="_xlnm.Print_Area" localSheetId="5">'cashflow'!$A$1:$G$71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<sst xmlns="http://schemas.openxmlformats.org/spreadsheetml/2006/main" count="235" uniqueCount="175">
  <si>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</si>
  <si>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</si>
  <si>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</si>
  <si>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</si>
  <si>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</si>
  <si>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</si>
  <si>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</si>
  <si>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</si>
  <si>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</si>
  <si>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</si>
  <si>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</si>
  <si>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</si>
  <si>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</si>
  <si>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</si>
  <si>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</si>
  <si>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</si>
  <si>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</si>
  <si>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</si>
  <si>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</si>
  <si>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Minority interests</t>
  </si>
  <si>
    <t>S P SETIA BERHAD</t>
  </si>
  <si>
    <t>(Company No.: 19698-X)</t>
  </si>
  <si>
    <t>(Incorporated in Malaysia)</t>
  </si>
  <si>
    <t>CONDENSED CONSOLIDATED BALANCE SHEET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</si>
  <si>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</si>
  <si>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</si>
  <si>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</si>
  <si>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</si>
  <si>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</si>
  <si>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</si>
  <si>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</si>
  <si>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</si>
  <si>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</si>
  <si>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</si>
  <si>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</si>
  <si>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</si>
  <si>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</si>
  <si>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</si>
  <si>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Share Capital</t>
  </si>
  <si>
    <t>Reserves</t>
  </si>
  <si>
    <t>Share Premium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</si>
  <si>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</si>
  <si>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</si>
  <si>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</si>
  <si>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</si>
  <si>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</si>
  <si>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</si>
  <si>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</si>
  <si>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</si>
  <si>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</si>
  <si>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</si>
  <si>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Unappropriated</t>
  </si>
  <si>
    <t>Profit</t>
  </si>
  <si>
    <t xml:space="preserve">CONDENSED CONSOLIDATED CASH FLOW STATEMENT 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</si>
  <si>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</si>
  <si>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</si>
  <si>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</si>
  <si>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</si>
  <si>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</si>
  <si>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</si>
  <si>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</si>
  <si>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</si>
  <si>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</si>
  <si>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</si>
  <si>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</si>
  <si>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</si>
  <si>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</si>
  <si>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</si>
  <si>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</si>
  <si>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</si>
  <si>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</si>
  <si>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</si>
  <si>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</si>
  <si>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Amount owing by associated companies</t>
  </si>
  <si>
    <t>Minority Interests</t>
  </si>
  <si>
    <t>Less: Deposits pledged to licensed banks</t>
  </si>
  <si>
    <t>Transactions with shareholders</t>
  </si>
  <si>
    <t>Others financing activities</t>
  </si>
  <si>
    <t>Investing Activities</t>
  </si>
  <si>
    <t>Notes to the Interim Financial Report</t>
  </si>
  <si>
    <t xml:space="preserve">CURRENT </t>
  </si>
  <si>
    <t>Adjustments for:-</t>
  </si>
  <si>
    <t>Current tax assets</t>
  </si>
  <si>
    <t>Current tax liabilities</t>
  </si>
  <si>
    <t>Deferred Tax Liabilities</t>
  </si>
  <si>
    <t>Short term borrowings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</si>
  <si>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</si>
  <si>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</si>
  <si>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</si>
  <si>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</si>
  <si>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CUMULATIVE QUARTER</t>
  </si>
  <si>
    <t>Land Held for Property  Development</t>
  </si>
  <si>
    <t>Property Development costs</t>
  </si>
  <si>
    <t>Net profit from investing activities</t>
  </si>
  <si>
    <t>(The Condensed Consolidated cash flow statement should be read in conjunction with the Annual Financial Report</t>
  </si>
  <si>
    <t xml:space="preserve">          Sinking Fund and Escrow Accounts</t>
  </si>
  <si>
    <t>Other investments</t>
  </si>
  <si>
    <t xml:space="preserve">FINANCIAL </t>
  </si>
  <si>
    <t>-  gross dividend from unquoted preference</t>
  </si>
  <si>
    <t xml:space="preserve">     shares in an associated company</t>
  </si>
  <si>
    <t>-  others</t>
  </si>
  <si>
    <t>ENDED</t>
  </si>
  <si>
    <t>Net Assets Per Share (RM)</t>
  </si>
  <si>
    <t>Selling and marketing expenses</t>
  </si>
  <si>
    <t>(UNAUDITED)</t>
  </si>
  <si>
    <t>31/01/2007</t>
  </si>
  <si>
    <t>(The figures have not been audited)</t>
  </si>
  <si>
    <t>FIRST QUARTER</t>
  </si>
  <si>
    <t>3 MONTHS</t>
  </si>
  <si>
    <t>Minority</t>
  </si>
  <si>
    <t>Equity</t>
  </si>
  <si>
    <t>Profit for the period</t>
  </si>
  <si>
    <t>Attributable to:</t>
  </si>
  <si>
    <t>Investment Properties</t>
  </si>
  <si>
    <t>Prepaid lease payments</t>
  </si>
  <si>
    <t>ASSETS</t>
  </si>
  <si>
    <t>Non-current Assets</t>
  </si>
  <si>
    <t>EQUITY AND LIABILITIES</t>
  </si>
  <si>
    <t>Non-current liabilities</t>
  </si>
  <si>
    <t>Total liabilities</t>
  </si>
  <si>
    <t>TOTAL EQUITY AND LIABILITIES</t>
  </si>
  <si>
    <t>TOTAL ASSETS</t>
  </si>
  <si>
    <t>Balance at 1.11.2006</t>
  </si>
  <si>
    <t>As previously stated</t>
  </si>
  <si>
    <t>Balance at 1.11.2006 (restated)</t>
  </si>
  <si>
    <t>Non-Distributable</t>
  </si>
  <si>
    <t>Balance at 31.01.2007</t>
  </si>
  <si>
    <t>EQUITY</t>
  </si>
  <si>
    <t>Total Equity</t>
  </si>
  <si>
    <t>Equity Attributable to Equity Holders of the Company</t>
  </si>
  <si>
    <t>Equity holders of the Company</t>
  </si>
  <si>
    <t>Attributable to Equity Holders of the Company</t>
  </si>
  <si>
    <t>Issue of ordinary shares pursuant to ESOS</t>
  </si>
  <si>
    <t>ESOS lapsed</t>
  </si>
  <si>
    <t>5-8</t>
  </si>
  <si>
    <t>Option</t>
  </si>
  <si>
    <t xml:space="preserve"> - Basic earnings per share (sen)</t>
  </si>
  <si>
    <t>- Diluted earnings per share (sen)</t>
  </si>
  <si>
    <t>Earnings per share attributable to equity holders of the Company</t>
  </si>
  <si>
    <t>Interests</t>
  </si>
  <si>
    <r>
      <t xml:space="preserve">Effect of adopting </t>
    </r>
    <r>
      <rPr>
        <i/>
        <sz val="10"/>
        <rFont val="Times New Roman"/>
        <family val="1"/>
      </rPr>
      <t>FRS 2</t>
    </r>
  </si>
  <si>
    <t>Share of profits less losses of associated companies</t>
  </si>
  <si>
    <t xml:space="preserve">(The Condensed Consolidated Balance Sheet should be read in conjunction with the Annual Financial Report for the year </t>
  </si>
  <si>
    <t>31 January 2008</t>
  </si>
  <si>
    <t>Interim Financial Report - 31 January 2008</t>
  </si>
  <si>
    <t>FOR THE PERIOD ENDED 31 JANUARY 2008</t>
  </si>
  <si>
    <t>31/01/2008</t>
  </si>
  <si>
    <t>31.01.2007</t>
  </si>
  <si>
    <t>31.01.2008</t>
  </si>
  <si>
    <t xml:space="preserve"> for the year ended 31 October 2007)</t>
  </si>
  <si>
    <t>(The Condensed Consolidated Income Statements should be read in conjunction with the Annual Financial Report for the year ended 31 October 2007)</t>
  </si>
  <si>
    <t>31/10/2007</t>
  </si>
  <si>
    <t>(AUDITED)</t>
  </si>
  <si>
    <t>Amount owing by jointly controlled entity</t>
  </si>
  <si>
    <t>ended 31 October 2007)</t>
  </si>
  <si>
    <t>Warrant Reserve</t>
  </si>
  <si>
    <t>(The Condensed Consolidated Statement of Changes in Equity should be read in conjunction with the Annual Financial Report for the year ended 31 October 2007)</t>
  </si>
  <si>
    <t>Balance at 1.11.2007</t>
  </si>
  <si>
    <t>Warrant</t>
  </si>
  <si>
    <t>Issue of shares</t>
  </si>
  <si>
    <t>- 1 for 2 bonus issue</t>
  </si>
  <si>
    <t>Issue of warrants</t>
  </si>
  <si>
    <t>AS AT 31 JANUARY 2008</t>
  </si>
  <si>
    <t>Balance at 31.01.2008</t>
  </si>
  <si>
    <t>Equity investments</t>
  </si>
  <si>
    <t>Cash and cash equivalents at 1 November 2007/2006</t>
  </si>
  <si>
    <t>Cash and cash equivalents at 31 January 2008/2007</t>
  </si>
  <si>
    <t xml:space="preserve">    </t>
  </si>
  <si>
    <t>Rental received</t>
  </si>
  <si>
    <t>Net cash generated from operating activities</t>
  </si>
  <si>
    <t>Cash generated from operations</t>
  </si>
  <si>
    <t>Net cash used in investing activities</t>
  </si>
  <si>
    <t>Net cash generated from financing activities</t>
  </si>
  <si>
    <t>9-13</t>
  </si>
  <si>
    <t>Bank overdrafts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</si>
</sst>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_(* #,##0.000_);_(* \(#,##0.000\);_(* &quot;-&quot;??_);_(@_)"/>
    <numFmt numFmtId="181" formatCode="[$-809]dd\ mmmm\ yyyy"/>
    <numFmt numFmtId="182" formatCode="dd/mm/yyyy;@"/>
    <numFmt numFmtId="183" formatCode="[$-409]dddd\,\ mmmm\ dd\,\ yyyy"/>
    <numFmt numFmtId="184" formatCode="dd/mm/yy;@"/>
    <numFmt numFmtId="185" formatCode="_(* #,##0.0000_);_(* \(#,##0.00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4" fillId="0" borderId="0" xfId="15" applyNumberFormat="1" applyFont="1" applyFill="1" applyAlignment="1">
      <alignment/>
    </xf>
    <xf numFmtId="177" fontId="4" fillId="0" borderId="1" xfId="15" applyNumberFormat="1" applyFont="1" applyFill="1" applyBorder="1" applyAlignment="1">
      <alignment/>
    </xf>
    <xf numFmtId="177" fontId="4" fillId="0" borderId="2" xfId="15" applyNumberFormat="1" applyFont="1" applyFill="1" applyBorder="1" applyAlignment="1">
      <alignment/>
    </xf>
    <xf numFmtId="177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7" fontId="4" fillId="0" borderId="5" xfId="15" applyNumberFormat="1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177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77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80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9" fontId="4" fillId="0" borderId="0" xfId="21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184" fontId="6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/>
    </xf>
    <xf numFmtId="177" fontId="4" fillId="0" borderId="3" xfId="15" applyNumberFormat="1" applyFont="1" applyBorder="1" applyAlignment="1">
      <alignment/>
    </xf>
    <xf numFmtId="0" fontId="6" fillId="0" borderId="0" xfId="0" applyFont="1" applyFill="1" applyAlignment="1">
      <alignment/>
    </xf>
    <xf numFmtId="177" fontId="4" fillId="0" borderId="3" xfId="0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4" fillId="0" borderId="0" xfId="0" applyFont="1" applyAlignment="1" quotePrefix="1">
      <alignment/>
    </xf>
    <xf numFmtId="43" fontId="4" fillId="0" borderId="0" xfId="15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9</xdr:row>
      <xdr:rowOff>123825</xdr:rowOff>
    </xdr:from>
    <xdr:to>
      <xdr:col>13</xdr:col>
      <xdr:colOff>895350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7981950" y="17716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9</xdr:row>
      <xdr:rowOff>95250</xdr:rowOff>
    </xdr:from>
    <xdr:to>
      <xdr:col>5</xdr:col>
      <xdr:colOff>828675</xdr:colOff>
      <xdr:row>9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3819525" y="1743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95250</xdr:rowOff>
    </xdr:from>
    <xdr:to>
      <xdr:col>5</xdr:col>
      <xdr:colOff>847725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4562475" y="1914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638925" y="19240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29650" y="192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SheetLayoutView="100" workbookViewId="0" topLeftCell="A8">
      <selection activeCell="E20" sqref="E20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7"/>
    </row>
    <row r="9" ht="12.75">
      <c r="D9" s="18"/>
    </row>
    <row r="17" spans="1:5" ht="18.75" customHeight="1">
      <c r="A17" s="60" t="s">
        <v>20</v>
      </c>
      <c r="B17" s="60"/>
      <c r="C17" s="60"/>
      <c r="D17" s="60"/>
      <c r="E17" s="60"/>
    </row>
    <row r="18" spans="1:5" ht="18.75" customHeight="1">
      <c r="A18" s="60" t="s">
        <v>56</v>
      </c>
      <c r="B18" s="60"/>
      <c r="C18" s="60"/>
      <c r="D18" s="60"/>
      <c r="E18" s="60"/>
    </row>
    <row r="19" spans="1:5" ht="18.75" customHeight="1">
      <c r="A19" s="60" t="s">
        <v>22</v>
      </c>
      <c r="B19" s="60"/>
      <c r="C19" s="60"/>
      <c r="D19" s="60"/>
      <c r="E19" s="60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0" t="s">
        <v>57</v>
      </c>
      <c r="B23" s="60"/>
      <c r="C23" s="60"/>
      <c r="D23" s="60"/>
      <c r="E23" s="60"/>
    </row>
    <row r="24" spans="1:5" ht="18.75">
      <c r="A24" s="61" t="s">
        <v>143</v>
      </c>
      <c r="B24" s="61"/>
      <c r="C24" s="61"/>
      <c r="D24" s="61"/>
      <c r="E24" s="61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Normal="75" zoomScaleSheetLayoutView="100" workbookViewId="0" topLeftCell="A1">
      <selection activeCell="I30" sqref="I30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3" t="s">
        <v>20</v>
      </c>
      <c r="B3" s="63"/>
      <c r="C3" s="63"/>
      <c r="D3" s="63"/>
      <c r="E3" s="63"/>
      <c r="F3" s="63"/>
      <c r="G3" s="63"/>
      <c r="H3" s="63"/>
      <c r="I3" s="63"/>
    </row>
    <row r="4" spans="1:9" ht="14.25" customHeight="1">
      <c r="A4" s="63" t="s">
        <v>56</v>
      </c>
      <c r="B4" s="63"/>
      <c r="C4" s="63"/>
      <c r="D4" s="63"/>
      <c r="E4" s="63"/>
      <c r="F4" s="63"/>
      <c r="G4" s="63"/>
      <c r="H4" s="63"/>
      <c r="I4" s="63"/>
    </row>
    <row r="5" spans="1:9" ht="14.25" customHeight="1">
      <c r="A5" s="63" t="s">
        <v>22</v>
      </c>
      <c r="B5" s="63"/>
      <c r="C5" s="63"/>
      <c r="D5" s="63"/>
      <c r="E5" s="63"/>
      <c r="F5" s="63"/>
      <c r="G5" s="63"/>
      <c r="H5" s="63"/>
      <c r="I5" s="63"/>
    </row>
    <row r="7" spans="1:9" ht="12.75" customHeight="1">
      <c r="A7" s="62" t="s">
        <v>144</v>
      </c>
      <c r="B7" s="62"/>
      <c r="C7" s="62"/>
      <c r="D7" s="62"/>
      <c r="E7" s="62"/>
      <c r="F7" s="62"/>
      <c r="G7" s="62"/>
      <c r="H7" s="62"/>
      <c r="I7" s="62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69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68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70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71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72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79</v>
      </c>
      <c r="B26" s="6"/>
      <c r="C26" s="6"/>
      <c r="D26" s="6"/>
      <c r="E26" s="6"/>
      <c r="F26" s="6"/>
      <c r="I26" s="8" t="s">
        <v>134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4" t="s">
        <v>87</v>
      </c>
      <c r="B28" s="6"/>
      <c r="C28" s="6"/>
      <c r="D28" s="6"/>
      <c r="E28" s="6"/>
      <c r="F28" s="6"/>
    </row>
    <row r="29" spans="2:9" ht="15">
      <c r="B29" s="6" t="s">
        <v>88</v>
      </c>
      <c r="C29" s="6"/>
      <c r="D29" s="6"/>
      <c r="E29" s="6"/>
      <c r="F29" s="6"/>
      <c r="G29" s="7"/>
      <c r="I29" s="59" t="s">
        <v>173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view="pageBreakPreview" zoomScaleNormal="75" zoomScaleSheetLayoutView="100" workbookViewId="0" topLeftCell="A1">
      <selection activeCell="J46" sqref="J46"/>
    </sheetView>
  </sheetViews>
  <sheetFormatPr defaultColWidth="9.140625" defaultRowHeight="12.75"/>
  <cols>
    <col min="1" max="1" width="2.8515625" style="16" customWidth="1"/>
    <col min="2" max="2" width="3.00390625" style="16" customWidth="1"/>
    <col min="3" max="3" width="32.57421875" style="16" customWidth="1"/>
    <col min="4" max="4" width="17.7109375" style="16" customWidth="1"/>
    <col min="5" max="5" width="15.57421875" style="16" bestFit="1" customWidth="1"/>
    <col min="6" max="6" width="9.140625" style="16" customWidth="1"/>
    <col min="7" max="7" width="13.28125" style="16" bestFit="1" customWidth="1"/>
    <col min="8" max="8" width="4.57421875" style="16" customWidth="1"/>
    <col min="9" max="9" width="9.140625" style="16" customWidth="1"/>
    <col min="10" max="10" width="7.57421875" style="16" customWidth="1"/>
    <col min="11" max="16384" width="9.140625" style="16" customWidth="1"/>
  </cols>
  <sheetData>
    <row r="1" spans="8:9" ht="15">
      <c r="H1" s="14">
        <v>1</v>
      </c>
      <c r="I1" s="39"/>
    </row>
    <row r="2" ht="14.25">
      <c r="D2" s="20" t="s">
        <v>20</v>
      </c>
    </row>
    <row r="3" ht="14.25">
      <c r="D3" s="20" t="s">
        <v>21</v>
      </c>
    </row>
    <row r="4" ht="14.25">
      <c r="D4" s="20" t="s">
        <v>22</v>
      </c>
    </row>
    <row r="5" ht="14.25">
      <c r="D5" s="20" t="s">
        <v>23</v>
      </c>
    </row>
    <row r="6" spans="4:6" ht="15">
      <c r="D6" s="20" t="s">
        <v>162</v>
      </c>
      <c r="F6" s="21"/>
    </row>
    <row r="7" spans="4:6" ht="15">
      <c r="D7" s="20"/>
      <c r="F7" s="21"/>
    </row>
    <row r="9" spans="5:7" ht="12.75">
      <c r="E9" s="15" t="s">
        <v>104</v>
      </c>
      <c r="F9" s="15"/>
      <c r="G9" s="15" t="s">
        <v>152</v>
      </c>
    </row>
    <row r="10" spans="5:7" ht="12.75">
      <c r="E10" s="15" t="s">
        <v>24</v>
      </c>
      <c r="F10" s="15"/>
      <c r="G10" s="15" t="s">
        <v>24</v>
      </c>
    </row>
    <row r="11" spans="5:7" ht="12.75">
      <c r="E11" s="15" t="s">
        <v>80</v>
      </c>
      <c r="F11" s="15"/>
      <c r="G11" s="15" t="s">
        <v>4</v>
      </c>
    </row>
    <row r="12" spans="5:7" ht="12.75">
      <c r="E12" s="15" t="s">
        <v>97</v>
      </c>
      <c r="F12" s="15"/>
      <c r="G12" s="15" t="s">
        <v>25</v>
      </c>
    </row>
    <row r="13" spans="5:7" ht="12.75">
      <c r="E13" s="15" t="s">
        <v>26</v>
      </c>
      <c r="F13" s="15"/>
      <c r="G13" s="15" t="s">
        <v>26</v>
      </c>
    </row>
    <row r="14" spans="5:7" ht="12.75">
      <c r="E14" s="55" t="s">
        <v>146</v>
      </c>
      <c r="F14" s="15"/>
      <c r="G14" s="40" t="s">
        <v>151</v>
      </c>
    </row>
    <row r="15" spans="5:7" ht="12.75">
      <c r="E15" s="15" t="s">
        <v>9</v>
      </c>
      <c r="G15" s="15" t="s">
        <v>9</v>
      </c>
    </row>
    <row r="16" spans="5:8" ht="12.75">
      <c r="E16" s="41"/>
      <c r="F16" s="22"/>
      <c r="H16" s="22"/>
    </row>
    <row r="17" spans="2:8" ht="12.75">
      <c r="B17" s="51" t="s">
        <v>115</v>
      </c>
      <c r="E17" s="41"/>
      <c r="F17" s="22"/>
      <c r="G17" s="31"/>
      <c r="H17" s="22"/>
    </row>
    <row r="18" spans="2:8" ht="12.75">
      <c r="B18" s="51" t="s">
        <v>116</v>
      </c>
      <c r="E18" s="41"/>
      <c r="F18" s="22"/>
      <c r="G18" s="31"/>
      <c r="H18" s="22"/>
    </row>
    <row r="19" spans="2:8" ht="12.75">
      <c r="B19" s="16" t="s">
        <v>27</v>
      </c>
      <c r="E19" s="22">
        <v>77530</v>
      </c>
      <c r="F19" s="22"/>
      <c r="G19" s="22">
        <v>63185</v>
      </c>
      <c r="H19" s="22"/>
    </row>
    <row r="20" spans="2:8" ht="12.75">
      <c r="B20" s="16" t="s">
        <v>113</v>
      </c>
      <c r="E20" s="22">
        <v>94408</v>
      </c>
      <c r="F20" s="22"/>
      <c r="G20" s="22">
        <v>95032</v>
      </c>
      <c r="H20" s="22"/>
    </row>
    <row r="21" spans="2:11" ht="12.75">
      <c r="B21" s="16" t="s">
        <v>91</v>
      </c>
      <c r="E21" s="22">
        <v>877499</v>
      </c>
      <c r="F21" s="22"/>
      <c r="G21" s="22">
        <v>852479</v>
      </c>
      <c r="H21" s="22"/>
      <c r="K21" s="58"/>
    </row>
    <row r="22" spans="2:8" ht="12.75">
      <c r="B22" s="16" t="s">
        <v>114</v>
      </c>
      <c r="E22" s="22">
        <v>887</v>
      </c>
      <c r="F22" s="22"/>
      <c r="G22" s="22">
        <v>890</v>
      </c>
      <c r="H22" s="22"/>
    </row>
    <row r="23" spans="2:8" ht="12.75">
      <c r="B23" s="16" t="s">
        <v>28</v>
      </c>
      <c r="E23" s="22">
        <v>150127</v>
      </c>
      <c r="F23" s="22"/>
      <c r="G23" s="22">
        <v>144444</v>
      </c>
      <c r="H23" s="22"/>
    </row>
    <row r="24" spans="2:8" ht="12.75">
      <c r="B24" s="16" t="s">
        <v>29</v>
      </c>
      <c r="E24" s="22">
        <v>433</v>
      </c>
      <c r="F24" s="22"/>
      <c r="G24" s="22">
        <v>477</v>
      </c>
      <c r="H24" s="22"/>
    </row>
    <row r="25" spans="2:8" ht="12.75">
      <c r="B25" s="16" t="s">
        <v>34</v>
      </c>
      <c r="E25" s="22">
        <v>368</v>
      </c>
      <c r="F25" s="22"/>
      <c r="G25" s="22">
        <v>369</v>
      </c>
      <c r="H25" s="22"/>
    </row>
    <row r="26" spans="2:8" ht="12.75">
      <c r="B26" s="16" t="s">
        <v>86</v>
      </c>
      <c r="E26" s="22">
        <v>20683</v>
      </c>
      <c r="F26" s="22"/>
      <c r="G26" s="22">
        <v>21926</v>
      </c>
      <c r="H26" s="22"/>
    </row>
    <row r="27" spans="5:8" ht="12.75">
      <c r="E27" s="23">
        <f>SUM(E19:E26)</f>
        <v>1221935</v>
      </c>
      <c r="F27" s="23"/>
      <c r="G27" s="23">
        <f>SUM(G19:G26)</f>
        <v>1178802</v>
      </c>
      <c r="H27" s="22"/>
    </row>
    <row r="28" spans="2:8" ht="12.75">
      <c r="B28" s="51" t="s">
        <v>30</v>
      </c>
      <c r="E28" s="22"/>
      <c r="F28" s="22"/>
      <c r="G28" s="22"/>
      <c r="H28" s="22"/>
    </row>
    <row r="29" spans="2:8" ht="12.75">
      <c r="B29" s="16" t="s">
        <v>92</v>
      </c>
      <c r="E29" s="22">
        <v>825566</v>
      </c>
      <c r="F29" s="22"/>
      <c r="G29" s="22">
        <v>860048</v>
      </c>
      <c r="H29" s="22"/>
    </row>
    <row r="30" spans="2:8" ht="12.75">
      <c r="B30" s="16" t="s">
        <v>31</v>
      </c>
      <c r="E30" s="22">
        <v>12791</v>
      </c>
      <c r="F30" s="22"/>
      <c r="G30" s="22">
        <v>8301</v>
      </c>
      <c r="H30" s="22"/>
    </row>
    <row r="31" spans="2:8" ht="12.75">
      <c r="B31" s="16" t="s">
        <v>32</v>
      </c>
      <c r="E31" s="22">
        <v>19506</v>
      </c>
      <c r="F31" s="22"/>
      <c r="G31" s="22">
        <v>19320</v>
      </c>
      <c r="H31" s="22"/>
    </row>
    <row r="32" spans="2:8" ht="12.75">
      <c r="B32" s="16" t="s">
        <v>33</v>
      </c>
      <c r="E32" s="22">
        <v>453446</v>
      </c>
      <c r="F32" s="22"/>
      <c r="G32" s="22">
        <v>357975</v>
      </c>
      <c r="H32" s="22"/>
    </row>
    <row r="33" spans="2:8" ht="12.75">
      <c r="B33" s="16" t="s">
        <v>73</v>
      </c>
      <c r="E33" s="22">
        <v>20351</v>
      </c>
      <c r="F33" s="22"/>
      <c r="G33" s="22">
        <v>28567</v>
      </c>
      <c r="H33" s="22"/>
    </row>
    <row r="34" spans="2:8" ht="12.75">
      <c r="B34" s="16" t="s">
        <v>153</v>
      </c>
      <c r="E34" s="22">
        <v>723</v>
      </c>
      <c r="F34" s="22"/>
      <c r="G34" s="22">
        <v>504</v>
      </c>
      <c r="H34" s="22"/>
    </row>
    <row r="35" spans="2:8" ht="12.75">
      <c r="B35" s="16" t="s">
        <v>82</v>
      </c>
      <c r="E35" s="22">
        <v>24391</v>
      </c>
      <c r="F35" s="22"/>
      <c r="G35" s="22">
        <v>23650</v>
      </c>
      <c r="H35" s="22"/>
    </row>
    <row r="36" spans="2:8" ht="12.75">
      <c r="B36" s="16" t="s">
        <v>35</v>
      </c>
      <c r="E36" s="22">
        <v>445731</v>
      </c>
      <c r="F36" s="22"/>
      <c r="G36" s="22">
        <v>162284</v>
      </c>
      <c r="H36" s="22"/>
    </row>
    <row r="37" spans="2:8" ht="12.75">
      <c r="B37" s="16" t="s">
        <v>55</v>
      </c>
      <c r="E37" s="22">
        <v>193171</v>
      </c>
      <c r="F37" s="22"/>
      <c r="G37" s="22">
        <v>242581</v>
      </c>
      <c r="H37" s="22"/>
    </row>
    <row r="38" spans="5:8" ht="12.75">
      <c r="E38" s="23">
        <f>SUM(E29:E37)</f>
        <v>1995676</v>
      </c>
      <c r="F38" s="23"/>
      <c r="G38" s="23">
        <f>SUM(G29:G37)</f>
        <v>1703230</v>
      </c>
      <c r="H38" s="22"/>
    </row>
    <row r="39" spans="2:8" ht="13.5" thickBot="1">
      <c r="B39" s="51" t="s">
        <v>121</v>
      </c>
      <c r="E39" s="24">
        <f>E27+E38</f>
        <v>3217611</v>
      </c>
      <c r="F39" s="24"/>
      <c r="G39" s="24">
        <f>G27+G38</f>
        <v>2882032</v>
      </c>
      <c r="H39" s="22"/>
    </row>
    <row r="40" spans="2:8" ht="13.5" thickTop="1">
      <c r="B40" s="51"/>
      <c r="E40" s="30"/>
      <c r="F40" s="30"/>
      <c r="G40" s="30"/>
      <c r="H40" s="22"/>
    </row>
    <row r="41" spans="2:8" ht="12.75">
      <c r="B41" s="51" t="s">
        <v>117</v>
      </c>
      <c r="E41" s="22"/>
      <c r="F41" s="22"/>
      <c r="G41" s="22"/>
      <c r="H41" s="22"/>
    </row>
    <row r="42" spans="2:8" ht="12.75">
      <c r="B42" s="51" t="s">
        <v>127</v>
      </c>
      <c r="E42" s="22"/>
      <c r="F42" s="22"/>
      <c r="G42" s="22"/>
      <c r="H42" s="22"/>
    </row>
    <row r="43" spans="2:8" ht="12.75">
      <c r="B43" s="16" t="s">
        <v>38</v>
      </c>
      <c r="E43" s="22">
        <v>756681</v>
      </c>
      <c r="F43" s="22"/>
      <c r="G43" s="22">
        <v>504454</v>
      </c>
      <c r="H43" s="22"/>
    </row>
    <row r="44" spans="2:8" ht="12.75">
      <c r="B44" s="16" t="s">
        <v>39</v>
      </c>
      <c r="E44" s="22"/>
      <c r="F44" s="22"/>
      <c r="G44" s="22"/>
      <c r="H44" s="22"/>
    </row>
    <row r="45" spans="3:8" ht="12.75">
      <c r="C45" s="16" t="s">
        <v>40</v>
      </c>
      <c r="E45" s="22">
        <v>186203</v>
      </c>
      <c r="F45" s="22"/>
      <c r="G45" s="22">
        <v>438430</v>
      </c>
      <c r="H45" s="22"/>
    </row>
    <row r="46" spans="3:8" ht="12.75">
      <c r="C46" s="16" t="s">
        <v>155</v>
      </c>
      <c r="E46" s="22">
        <v>37528</v>
      </c>
      <c r="F46" s="22"/>
      <c r="G46" s="22">
        <v>0</v>
      </c>
      <c r="H46" s="22"/>
    </row>
    <row r="47" spans="3:8" ht="12.75">
      <c r="C47" s="16" t="s">
        <v>41</v>
      </c>
      <c r="E47" s="25">
        <v>946525</v>
      </c>
      <c r="F47" s="25"/>
      <c r="G47" s="25">
        <v>897999</v>
      </c>
      <c r="H47" s="22"/>
    </row>
    <row r="48" spans="2:8" ht="12.75">
      <c r="B48" s="51" t="s">
        <v>129</v>
      </c>
      <c r="E48" s="22">
        <f>SUM(E43:E47)</f>
        <v>1926937</v>
      </c>
      <c r="F48" s="22"/>
      <c r="G48" s="22">
        <f>SUM(G43:G47)</f>
        <v>1840883</v>
      </c>
      <c r="H48" s="22"/>
    </row>
    <row r="49" spans="2:8" ht="12.75">
      <c r="B49" s="51" t="s">
        <v>74</v>
      </c>
      <c r="E49" s="22">
        <v>492</v>
      </c>
      <c r="F49" s="22"/>
      <c r="G49" s="22">
        <v>492</v>
      </c>
      <c r="H49" s="22"/>
    </row>
    <row r="50" spans="2:8" ht="12.75">
      <c r="B50" s="51" t="s">
        <v>128</v>
      </c>
      <c r="E50" s="23">
        <f>SUM(E48:E49)</f>
        <v>1927429</v>
      </c>
      <c r="F50" s="23"/>
      <c r="G50" s="23">
        <f>SUM(G48:G49)</f>
        <v>1841375</v>
      </c>
      <c r="H50" s="22"/>
    </row>
    <row r="51" spans="5:8" ht="12.75">
      <c r="E51" s="22"/>
      <c r="F51" s="22"/>
      <c r="G51" s="22"/>
      <c r="H51" s="22"/>
    </row>
    <row r="52" spans="2:8" ht="12.75">
      <c r="B52" s="51" t="s">
        <v>118</v>
      </c>
      <c r="E52" s="22"/>
      <c r="F52" s="22"/>
      <c r="G52" s="22"/>
      <c r="H52" s="22"/>
    </row>
    <row r="53" spans="2:10" ht="12.75">
      <c r="B53" s="16" t="s">
        <v>42</v>
      </c>
      <c r="E53" s="22">
        <v>828379</v>
      </c>
      <c r="F53" s="22"/>
      <c r="G53" s="22">
        <v>535113</v>
      </c>
      <c r="H53" s="22"/>
      <c r="J53" s="19"/>
    </row>
    <row r="54" spans="2:8" ht="12.75">
      <c r="B54" s="16" t="s">
        <v>43</v>
      </c>
      <c r="E54" s="22">
        <v>1446</v>
      </c>
      <c r="F54" s="22"/>
      <c r="G54" s="22">
        <v>1446</v>
      </c>
      <c r="H54" s="22"/>
    </row>
    <row r="55" spans="2:8" ht="12.75">
      <c r="B55" s="16" t="s">
        <v>84</v>
      </c>
      <c r="E55" s="22">
        <v>9451</v>
      </c>
      <c r="F55" s="22"/>
      <c r="G55" s="22">
        <v>2637</v>
      </c>
      <c r="H55" s="22"/>
    </row>
    <row r="56" spans="5:8" ht="12.75">
      <c r="E56" s="23">
        <f>SUM(E53:E55)</f>
        <v>839276</v>
      </c>
      <c r="F56" s="23"/>
      <c r="G56" s="23">
        <f>SUM(G53:G55)</f>
        <v>539196</v>
      </c>
      <c r="H56" s="22"/>
    </row>
    <row r="57" spans="5:8" ht="12.75">
      <c r="E57" s="22"/>
      <c r="F57" s="22"/>
      <c r="G57" s="22"/>
      <c r="H57" s="22"/>
    </row>
    <row r="58" spans="2:8" ht="12.75">
      <c r="B58" s="51" t="s">
        <v>36</v>
      </c>
      <c r="E58" s="22"/>
      <c r="F58" s="22"/>
      <c r="G58" s="22"/>
      <c r="H58" s="22"/>
    </row>
    <row r="59" spans="2:8" ht="12.75">
      <c r="B59" s="16" t="s">
        <v>37</v>
      </c>
      <c r="E59" s="22">
        <v>343251</v>
      </c>
      <c r="F59" s="22"/>
      <c r="G59" s="22">
        <v>357585</v>
      </c>
      <c r="H59" s="22"/>
    </row>
    <row r="60" spans="2:8" ht="12.75">
      <c r="B60" s="16" t="s">
        <v>85</v>
      </c>
      <c r="E60" s="22">
        <v>64583</v>
      </c>
      <c r="F60" s="22"/>
      <c r="G60" s="22">
        <v>120132</v>
      </c>
      <c r="H60" s="22"/>
    </row>
    <row r="61" spans="2:8" ht="12.75">
      <c r="B61" s="16" t="s">
        <v>174</v>
      </c>
      <c r="E61" s="22">
        <v>18274</v>
      </c>
      <c r="F61" s="22"/>
      <c r="G61" s="22">
        <v>3016</v>
      </c>
      <c r="H61" s="22"/>
    </row>
    <row r="62" spans="2:8" ht="12.75">
      <c r="B62" s="16" t="s">
        <v>83</v>
      </c>
      <c r="E62" s="22">
        <v>24798</v>
      </c>
      <c r="F62" s="22"/>
      <c r="G62" s="22">
        <v>20728</v>
      </c>
      <c r="H62" s="22"/>
    </row>
    <row r="63" spans="5:8" ht="12.75">
      <c r="E63" s="23">
        <f>SUM(E59:E62)</f>
        <v>450906</v>
      </c>
      <c r="F63" s="23"/>
      <c r="G63" s="23">
        <f>SUM(G59:G62)</f>
        <v>501461</v>
      </c>
      <c r="H63" s="22"/>
    </row>
    <row r="64" spans="2:8" ht="12.75">
      <c r="B64" s="51" t="s">
        <v>119</v>
      </c>
      <c r="E64" s="23">
        <f>E56+E63</f>
        <v>1290182</v>
      </c>
      <c r="F64" s="23"/>
      <c r="G64" s="23">
        <f>G56+G63</f>
        <v>1040657</v>
      </c>
      <c r="H64" s="22"/>
    </row>
    <row r="65" spans="2:9" ht="13.5" thickBot="1">
      <c r="B65" s="51" t="s">
        <v>120</v>
      </c>
      <c r="E65" s="24">
        <f>E50+E64</f>
        <v>3217611</v>
      </c>
      <c r="F65" s="24"/>
      <c r="G65" s="24">
        <f>G50+G64</f>
        <v>2882032</v>
      </c>
      <c r="H65" s="22"/>
      <c r="I65" s="19"/>
    </row>
    <row r="66" spans="5:8" ht="13.5" thickTop="1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2:8" ht="13.5" thickBot="1">
      <c r="B68" s="16" t="s">
        <v>102</v>
      </c>
      <c r="E68" s="26">
        <f>((E50/(E43/0.75)))</f>
        <v>1.9104110582927283</v>
      </c>
      <c r="F68" s="26"/>
      <c r="G68" s="26">
        <f>((G50/(G43/0.75)))</f>
        <v>2.7376752885297764</v>
      </c>
      <c r="H68" s="22"/>
    </row>
    <row r="69" ht="13.5" thickTop="1">
      <c r="E69" s="42"/>
    </row>
    <row r="70" ht="12.75">
      <c r="E70" s="19"/>
    </row>
    <row r="71" ht="12.75">
      <c r="A71" s="16" t="s">
        <v>142</v>
      </c>
    </row>
    <row r="72" ht="12.75">
      <c r="B72" s="16" t="s">
        <v>154</v>
      </c>
    </row>
  </sheetData>
  <printOptions/>
  <pageMargins left="0.75" right="0.66" top="0.58" bottom="0.41" header="0.42" footer="0.3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showGridLines="0" view="pageBreakPreview" zoomScaleNormal="75" zoomScaleSheetLayoutView="100" workbookViewId="0" topLeftCell="A1">
      <selection activeCell="H31" sqref="H31"/>
    </sheetView>
  </sheetViews>
  <sheetFormatPr defaultColWidth="9.140625" defaultRowHeight="12.75"/>
  <cols>
    <col min="1" max="1" width="2.421875" style="16" customWidth="1"/>
    <col min="2" max="2" width="42.28125" style="16" customWidth="1"/>
    <col min="3" max="3" width="1.28515625" style="16" customWidth="1"/>
    <col min="4" max="4" width="14.421875" style="16" customWidth="1"/>
    <col min="5" max="5" width="20.57421875" style="16" bestFit="1" customWidth="1"/>
    <col min="6" max="6" width="3.00390625" style="16" customWidth="1"/>
    <col min="7" max="7" width="13.421875" style="16" customWidth="1"/>
    <col min="8" max="8" width="20.57421875" style="16" bestFit="1" customWidth="1"/>
    <col min="9" max="9" width="2.421875" style="16" bestFit="1" customWidth="1"/>
    <col min="10" max="10" width="6.57421875" style="16" customWidth="1"/>
    <col min="11" max="16384" width="9.140625" style="16" customWidth="1"/>
  </cols>
  <sheetData>
    <row r="1" ht="15">
      <c r="J1" s="39">
        <v>2</v>
      </c>
    </row>
    <row r="2" ht="14.25">
      <c r="E2" s="20" t="s">
        <v>20</v>
      </c>
    </row>
    <row r="3" ht="14.25">
      <c r="E3" s="20" t="s">
        <v>21</v>
      </c>
    </row>
    <row r="4" ht="14.25">
      <c r="E4" s="20" t="s">
        <v>22</v>
      </c>
    </row>
    <row r="5" ht="14.25">
      <c r="E5" s="20" t="s">
        <v>0</v>
      </c>
    </row>
    <row r="6" ht="14.25">
      <c r="E6" s="20" t="s">
        <v>145</v>
      </c>
    </row>
    <row r="7" ht="15">
      <c r="E7" s="43" t="s">
        <v>106</v>
      </c>
    </row>
    <row r="8" ht="15">
      <c r="E8" s="43"/>
    </row>
    <row r="10" spans="4:8" ht="12.75">
      <c r="D10" s="64" t="s">
        <v>107</v>
      </c>
      <c r="E10" s="64"/>
      <c r="G10" s="64" t="s">
        <v>90</v>
      </c>
      <c r="H10" s="64"/>
    </row>
    <row r="11" spans="4:9" ht="12.75">
      <c r="D11" s="15" t="s">
        <v>1</v>
      </c>
      <c r="E11" s="15" t="s">
        <v>4</v>
      </c>
      <c r="G11" s="15" t="s">
        <v>1</v>
      </c>
      <c r="H11" s="15" t="s">
        <v>4</v>
      </c>
      <c r="I11" s="32"/>
    </row>
    <row r="12" spans="4:9" ht="12.75">
      <c r="D12" s="15" t="s">
        <v>2</v>
      </c>
      <c r="E12" s="15" t="s">
        <v>2</v>
      </c>
      <c r="G12" s="15" t="s">
        <v>2</v>
      </c>
      <c r="H12" s="15" t="s">
        <v>2</v>
      </c>
      <c r="I12" s="32"/>
    </row>
    <row r="13" spans="4:9" ht="12.75">
      <c r="D13" s="15" t="s">
        <v>3</v>
      </c>
      <c r="E13" s="15" t="s">
        <v>5</v>
      </c>
      <c r="G13" s="15" t="s">
        <v>6</v>
      </c>
      <c r="H13" s="15" t="s">
        <v>5</v>
      </c>
      <c r="I13" s="32"/>
    </row>
    <row r="14" spans="4:9" ht="12.75">
      <c r="D14" s="15"/>
      <c r="E14" s="15" t="s">
        <v>3</v>
      </c>
      <c r="G14" s="15" t="s">
        <v>7</v>
      </c>
      <c r="H14" s="15" t="s">
        <v>8</v>
      </c>
      <c r="I14" s="32"/>
    </row>
    <row r="15" spans="4:9" ht="12.75">
      <c r="D15" s="15"/>
      <c r="E15" s="41"/>
      <c r="G15" s="15"/>
      <c r="H15" s="41"/>
      <c r="I15" s="32"/>
    </row>
    <row r="16" spans="4:9" ht="12.75">
      <c r="D16" s="48" t="s">
        <v>146</v>
      </c>
      <c r="E16" s="48" t="s">
        <v>105</v>
      </c>
      <c r="F16" s="49"/>
      <c r="G16" s="48" t="s">
        <v>146</v>
      </c>
      <c r="H16" s="48" t="s">
        <v>105</v>
      </c>
      <c r="I16" s="32"/>
    </row>
    <row r="17" spans="4:9" ht="12.75">
      <c r="D17" s="15" t="s">
        <v>9</v>
      </c>
      <c r="E17" s="15" t="s">
        <v>9</v>
      </c>
      <c r="F17" s="15"/>
      <c r="G17" s="15" t="s">
        <v>9</v>
      </c>
      <c r="H17" s="15" t="s">
        <v>9</v>
      </c>
      <c r="I17" s="32"/>
    </row>
    <row r="19" spans="2:9" ht="12.75">
      <c r="B19" s="16" t="s">
        <v>10</v>
      </c>
      <c r="D19" s="22">
        <v>303657</v>
      </c>
      <c r="E19" s="22">
        <v>255206</v>
      </c>
      <c r="F19" s="22"/>
      <c r="G19" s="22">
        <v>303657</v>
      </c>
      <c r="H19" s="22">
        <v>255206</v>
      </c>
      <c r="I19" s="22"/>
    </row>
    <row r="20" spans="4:9" ht="12.75">
      <c r="D20" s="22"/>
      <c r="E20" s="22"/>
      <c r="F20" s="22"/>
      <c r="G20" s="22"/>
      <c r="H20" s="22"/>
      <c r="I20" s="22"/>
    </row>
    <row r="21" spans="2:9" ht="12.75">
      <c r="B21" s="16" t="s">
        <v>11</v>
      </c>
      <c r="D21" s="22">
        <v>-206980</v>
      </c>
      <c r="E21" s="22">
        <v>-179769</v>
      </c>
      <c r="F21" s="22"/>
      <c r="G21" s="22">
        <v>-206980</v>
      </c>
      <c r="H21" s="22">
        <v>-179769</v>
      </c>
      <c r="I21" s="22"/>
    </row>
    <row r="22" spans="4:9" ht="3" customHeight="1">
      <c r="D22" s="25"/>
      <c r="E22" s="25"/>
      <c r="F22" s="22"/>
      <c r="G22" s="25"/>
      <c r="H22" s="25"/>
      <c r="I22" s="22"/>
    </row>
    <row r="23" spans="2:9" ht="12.75">
      <c r="B23" s="16" t="s">
        <v>12</v>
      </c>
      <c r="D23" s="22">
        <f>SUM(D19:D21)</f>
        <v>96677</v>
      </c>
      <c r="E23" s="22">
        <f>SUM(E19:E21)</f>
        <v>75437</v>
      </c>
      <c r="F23" s="22"/>
      <c r="G23" s="22">
        <f>SUM(G19:G21)</f>
        <v>96677</v>
      </c>
      <c r="H23" s="22">
        <f>SUM(H19:H21)</f>
        <v>75437</v>
      </c>
      <c r="I23" s="22"/>
    </row>
    <row r="24" spans="4:9" ht="12.75">
      <c r="D24" s="22"/>
      <c r="E24" s="22"/>
      <c r="F24" s="22"/>
      <c r="G24" s="22"/>
      <c r="H24" s="22"/>
      <c r="I24" s="22"/>
    </row>
    <row r="25" spans="2:9" ht="12.75">
      <c r="B25" s="16" t="s">
        <v>13</v>
      </c>
      <c r="D25" s="22">
        <v>2916</v>
      </c>
      <c r="E25" s="22">
        <v>2037</v>
      </c>
      <c r="F25" s="22"/>
      <c r="G25" s="22">
        <v>2916</v>
      </c>
      <c r="H25" s="22">
        <v>2037</v>
      </c>
      <c r="I25" s="22"/>
    </row>
    <row r="26" spans="4:9" ht="3.75" customHeight="1">
      <c r="D26" s="22"/>
      <c r="E26" s="22"/>
      <c r="F26" s="22"/>
      <c r="G26" s="22"/>
      <c r="H26" s="22"/>
      <c r="I26" s="22"/>
    </row>
    <row r="27" spans="2:9" ht="12.75">
      <c r="B27" s="16" t="s">
        <v>103</v>
      </c>
      <c r="D27" s="22">
        <v>-7563</v>
      </c>
      <c r="E27" s="22">
        <v>-3198</v>
      </c>
      <c r="F27" s="22"/>
      <c r="G27" s="22">
        <v>-7563</v>
      </c>
      <c r="H27" s="22">
        <v>-3198</v>
      </c>
      <c r="I27" s="22"/>
    </row>
    <row r="28" spans="4:9" ht="3.75" customHeight="1">
      <c r="D28" s="22"/>
      <c r="E28" s="22"/>
      <c r="F28" s="22"/>
      <c r="G28" s="22"/>
      <c r="H28" s="22"/>
      <c r="I28" s="22"/>
    </row>
    <row r="29" spans="2:9" ht="12.75">
      <c r="B29" s="16" t="s">
        <v>14</v>
      </c>
      <c r="D29" s="22">
        <v>-27177</v>
      </c>
      <c r="E29" s="22">
        <v>-21339</v>
      </c>
      <c r="F29" s="22"/>
      <c r="G29" s="22">
        <v>-27177</v>
      </c>
      <c r="H29" s="22">
        <v>-21339</v>
      </c>
      <c r="I29" s="22"/>
    </row>
    <row r="30" spans="4:9" ht="3" customHeight="1">
      <c r="D30" s="25"/>
      <c r="E30" s="25"/>
      <c r="F30" s="22"/>
      <c r="G30" s="25"/>
      <c r="H30" s="25"/>
      <c r="I30" s="22"/>
    </row>
    <row r="31" spans="2:9" ht="12.75">
      <c r="B31" s="16" t="s">
        <v>15</v>
      </c>
      <c r="D31" s="22">
        <f>SUM(D23:D30)</f>
        <v>64853</v>
      </c>
      <c r="E31" s="22">
        <f>SUM(E23:E30)</f>
        <v>52937</v>
      </c>
      <c r="F31" s="22"/>
      <c r="G31" s="22">
        <f>SUM(G23:G30)</f>
        <v>64853</v>
      </c>
      <c r="H31" s="22">
        <f>SUM(H23:H29)</f>
        <v>52937</v>
      </c>
      <c r="I31" s="22"/>
    </row>
    <row r="32" spans="4:9" ht="12.75">
      <c r="D32" s="22"/>
      <c r="E32" s="22"/>
      <c r="F32" s="22"/>
      <c r="G32" s="22"/>
      <c r="H32" s="22"/>
      <c r="I32" s="22"/>
    </row>
    <row r="33" spans="2:9" ht="12.75">
      <c r="B33" s="16" t="s">
        <v>93</v>
      </c>
      <c r="D33" s="22"/>
      <c r="E33" s="22"/>
      <c r="F33" s="22"/>
      <c r="G33" s="22"/>
      <c r="H33" s="22"/>
      <c r="I33" s="22"/>
    </row>
    <row r="34" spans="2:9" ht="12.75">
      <c r="B34" s="47" t="s">
        <v>98</v>
      </c>
      <c r="D34" s="22"/>
      <c r="E34" s="22"/>
      <c r="F34" s="22"/>
      <c r="G34" s="22"/>
      <c r="H34" s="22"/>
      <c r="I34" s="22"/>
    </row>
    <row r="35" spans="2:9" ht="12.75">
      <c r="B35" s="16" t="s">
        <v>99</v>
      </c>
      <c r="D35" s="22">
        <v>0</v>
      </c>
      <c r="E35" s="22">
        <v>1772</v>
      </c>
      <c r="F35" s="22"/>
      <c r="G35" s="22">
        <v>0</v>
      </c>
      <c r="H35" s="22">
        <v>1772</v>
      </c>
      <c r="I35" s="22"/>
    </row>
    <row r="36" spans="2:9" ht="12.75">
      <c r="B36" s="47" t="s">
        <v>100</v>
      </c>
      <c r="D36" s="22">
        <v>4044</v>
      </c>
      <c r="E36" s="22">
        <v>4218</v>
      </c>
      <c r="F36" s="22"/>
      <c r="G36" s="22">
        <v>4044</v>
      </c>
      <c r="H36" s="22">
        <v>4218</v>
      </c>
      <c r="I36" s="22"/>
    </row>
    <row r="37" spans="4:9" ht="12.75">
      <c r="D37" s="22"/>
      <c r="E37" s="22"/>
      <c r="F37" s="22"/>
      <c r="G37" s="22"/>
      <c r="H37" s="22"/>
      <c r="I37" s="22"/>
    </row>
    <row r="38" spans="2:9" ht="12.75">
      <c r="B38" s="16" t="s">
        <v>141</v>
      </c>
      <c r="D38" s="22">
        <v>3072</v>
      </c>
      <c r="E38" s="22">
        <v>3984</v>
      </c>
      <c r="F38" s="22"/>
      <c r="G38" s="22">
        <v>3072</v>
      </c>
      <c r="H38" s="22">
        <v>3984</v>
      </c>
      <c r="I38" s="22"/>
    </row>
    <row r="39" spans="4:9" ht="12.75">
      <c r="D39" s="22"/>
      <c r="E39" s="22"/>
      <c r="F39" s="22"/>
      <c r="G39" s="22"/>
      <c r="H39" s="22"/>
      <c r="I39" s="22"/>
    </row>
    <row r="40" spans="2:9" ht="12.75">
      <c r="B40" s="16" t="s">
        <v>16</v>
      </c>
      <c r="D40" s="22">
        <v>-4079</v>
      </c>
      <c r="E40" s="22">
        <v>-276</v>
      </c>
      <c r="F40" s="22"/>
      <c r="G40" s="22">
        <v>-4079</v>
      </c>
      <c r="H40" s="22">
        <v>-276</v>
      </c>
      <c r="I40" s="22"/>
    </row>
    <row r="41" spans="4:9" ht="4.5" customHeight="1">
      <c r="D41" s="25"/>
      <c r="E41" s="25"/>
      <c r="F41" s="22"/>
      <c r="G41" s="25"/>
      <c r="H41" s="25"/>
      <c r="I41" s="22"/>
    </row>
    <row r="42" spans="2:9" ht="12.75">
      <c r="B42" s="16" t="s">
        <v>17</v>
      </c>
      <c r="D42" s="22">
        <f>SUM(D31:D41)</f>
        <v>67890</v>
      </c>
      <c r="E42" s="22">
        <f>SUM(E31:E41)</f>
        <v>62635</v>
      </c>
      <c r="F42" s="22"/>
      <c r="G42" s="22">
        <f>SUM(G31:G41)</f>
        <v>67890</v>
      </c>
      <c r="H42" s="22">
        <f>SUM(H31:H41)</f>
        <v>62635</v>
      </c>
      <c r="I42" s="22"/>
    </row>
    <row r="43" spans="4:9" ht="12.75">
      <c r="D43" s="22"/>
      <c r="E43" s="22"/>
      <c r="F43" s="22"/>
      <c r="G43" s="22"/>
      <c r="H43" s="22"/>
      <c r="I43" s="22"/>
    </row>
    <row r="44" spans="2:9" ht="12.75">
      <c r="B44" s="16" t="s">
        <v>18</v>
      </c>
      <c r="D44" s="22">
        <v>-19364</v>
      </c>
      <c r="E44" s="22">
        <v>-15890</v>
      </c>
      <c r="F44" s="22"/>
      <c r="G44" s="22">
        <v>-19364</v>
      </c>
      <c r="H44" s="22">
        <v>-15890</v>
      </c>
      <c r="I44" s="22"/>
    </row>
    <row r="45" spans="4:9" ht="3" customHeight="1">
      <c r="D45" s="25"/>
      <c r="E45" s="25"/>
      <c r="F45" s="22"/>
      <c r="G45" s="25"/>
      <c r="H45" s="25"/>
      <c r="I45" s="22"/>
    </row>
    <row r="46" spans="2:9" ht="12.75">
      <c r="B46" s="16" t="s">
        <v>111</v>
      </c>
      <c r="D46" s="22">
        <f>SUM(D42:D44)</f>
        <v>48526</v>
      </c>
      <c r="E46" s="22">
        <f>SUM(E42:E44)</f>
        <v>46745</v>
      </c>
      <c r="F46" s="22"/>
      <c r="G46" s="22">
        <f>SUM(G42:G44)</f>
        <v>48526</v>
      </c>
      <c r="H46" s="22">
        <f>SUM(H42:H44)</f>
        <v>46745</v>
      </c>
      <c r="I46" s="22"/>
    </row>
    <row r="47" spans="4:9" ht="5.25" customHeight="1" thickBot="1">
      <c r="D47" s="29"/>
      <c r="E47" s="29"/>
      <c r="F47" s="22"/>
      <c r="G47" s="29"/>
      <c r="H47" s="29"/>
      <c r="I47" s="22"/>
    </row>
    <row r="48" spans="4:9" ht="12.75">
      <c r="D48" s="22"/>
      <c r="E48" s="22"/>
      <c r="F48" s="22"/>
      <c r="G48" s="22"/>
      <c r="H48" s="22"/>
      <c r="I48" s="22"/>
    </row>
    <row r="49" spans="2:9" ht="12.75">
      <c r="B49" s="16" t="s">
        <v>112</v>
      </c>
      <c r="D49" s="22"/>
      <c r="E49" s="22"/>
      <c r="F49" s="22"/>
      <c r="G49" s="22"/>
      <c r="H49" s="22"/>
      <c r="I49" s="22"/>
    </row>
    <row r="50" spans="2:9" ht="12.75">
      <c r="B50" s="16" t="s">
        <v>130</v>
      </c>
      <c r="D50" s="22">
        <v>48526</v>
      </c>
      <c r="E50" s="22">
        <v>46746</v>
      </c>
      <c r="F50" s="22"/>
      <c r="G50" s="22">
        <v>48526</v>
      </c>
      <c r="H50" s="22">
        <v>46746</v>
      </c>
      <c r="I50" s="22"/>
    </row>
    <row r="51" spans="2:8" ht="12.75">
      <c r="B51" s="16" t="s">
        <v>19</v>
      </c>
      <c r="D51" s="22">
        <v>0</v>
      </c>
      <c r="E51" s="22">
        <v>-1</v>
      </c>
      <c r="F51" s="22"/>
      <c r="G51" s="22">
        <v>0</v>
      </c>
      <c r="H51" s="22">
        <v>-1</v>
      </c>
    </row>
    <row r="52" spans="4:8" ht="3.75" customHeight="1">
      <c r="D52" s="27"/>
      <c r="E52" s="27"/>
      <c r="G52" s="27"/>
      <c r="H52" s="27"/>
    </row>
    <row r="53" spans="4:8" ht="12.75">
      <c r="D53" s="19">
        <f>SUM(D50:D51)</f>
        <v>48526</v>
      </c>
      <c r="E53" s="19">
        <f>SUM(E50:E51)</f>
        <v>46745</v>
      </c>
      <c r="G53" s="19">
        <f>SUM(G50:G51)</f>
        <v>48526</v>
      </c>
      <c r="H53" s="19">
        <f>SUM(H50:H52)</f>
        <v>46745</v>
      </c>
    </row>
    <row r="54" spans="4:8" ht="3.75" customHeight="1" thickBot="1">
      <c r="D54" s="28"/>
      <c r="E54" s="28"/>
      <c r="G54" s="28"/>
      <c r="H54" s="28"/>
    </row>
    <row r="56" ht="12.75">
      <c r="B56" s="16" t="s">
        <v>138</v>
      </c>
    </row>
    <row r="57" spans="2:9" ht="12.75">
      <c r="B57" s="47" t="s">
        <v>136</v>
      </c>
      <c r="D57" s="38">
        <f>D50/(756680.86/0.75)*100</f>
        <v>4.809755594980953</v>
      </c>
      <c r="E57" s="38">
        <v>4.65</v>
      </c>
      <c r="G57" s="38">
        <f>G50/(756680.86/0.75)*100</f>
        <v>4.809755594980953</v>
      </c>
      <c r="H57" s="34">
        <v>4.65</v>
      </c>
      <c r="I57" s="32"/>
    </row>
    <row r="58" spans="3:9" ht="2.25" customHeight="1" thickBot="1">
      <c r="C58" s="33"/>
      <c r="D58" s="28"/>
      <c r="E58" s="28"/>
      <c r="G58" s="36"/>
      <c r="H58" s="36"/>
      <c r="I58" s="32"/>
    </row>
    <row r="59" spans="7:9" ht="12.75">
      <c r="G59" s="35"/>
      <c r="H59" s="35"/>
      <c r="I59" s="32"/>
    </row>
    <row r="60" spans="2:9" ht="14.25" customHeight="1">
      <c r="B60" s="47" t="s">
        <v>137</v>
      </c>
      <c r="D60" s="34">
        <v>4.8</v>
      </c>
      <c r="E60" s="34">
        <v>4.65</v>
      </c>
      <c r="G60" s="34">
        <v>4.8</v>
      </c>
      <c r="H60" s="34">
        <v>4.65</v>
      </c>
      <c r="I60" s="32"/>
    </row>
    <row r="61" spans="4:8" ht="1.5" customHeight="1" thickBot="1">
      <c r="D61" s="28"/>
      <c r="E61" s="28"/>
      <c r="G61" s="36"/>
      <c r="H61" s="28"/>
    </row>
    <row r="62" ht="12.75">
      <c r="G62" s="35"/>
    </row>
    <row r="63" ht="12.75">
      <c r="G63" s="44"/>
    </row>
    <row r="65" ht="12.75">
      <c r="B65" s="16" t="s">
        <v>150</v>
      </c>
    </row>
  </sheetData>
  <mergeCells count="2">
    <mergeCell ref="D10:E10"/>
    <mergeCell ref="G10:H10"/>
  </mergeCells>
  <printOptions horizontalCentered="1"/>
  <pageMargins left="0.47" right="0.43" top="0.96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SheetLayoutView="100" workbookViewId="0" topLeftCell="A1">
      <selection activeCell="L18" sqref="L18"/>
    </sheetView>
  </sheetViews>
  <sheetFormatPr defaultColWidth="9.140625" defaultRowHeight="12.75"/>
  <cols>
    <col min="1" max="1" width="2.28125" style="4" customWidth="1"/>
    <col min="2" max="2" width="48.7109375" style="4" customWidth="1"/>
    <col min="3" max="3" width="3.710937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2.7109375" style="4" customWidth="1"/>
    <col min="8" max="8" width="13.57421875" style="4" customWidth="1"/>
    <col min="9" max="9" width="2.7109375" style="4" customWidth="1"/>
    <col min="10" max="10" width="11.421875" style="4" bestFit="1" customWidth="1"/>
    <col min="11" max="11" width="2.7109375" style="4" customWidth="1"/>
    <col min="12" max="12" width="12.8515625" style="4" bestFit="1" customWidth="1"/>
    <col min="13" max="13" width="2.7109375" style="4" customWidth="1"/>
    <col min="14" max="14" width="14.421875" style="4" customWidth="1"/>
    <col min="15" max="15" width="2.28125" style="4" customWidth="1"/>
    <col min="16" max="16" width="12.28125" style="4" bestFit="1" customWidth="1"/>
    <col min="17" max="17" width="2.7109375" style="4" customWidth="1"/>
    <col min="18" max="18" width="11.140625" style="4" bestFit="1" customWidth="1"/>
    <col min="19" max="19" width="4.421875" style="4" customWidth="1"/>
    <col min="20" max="16384" width="9.140625" style="4" customWidth="1"/>
  </cols>
  <sheetData>
    <row r="1" ht="15">
      <c r="S1" s="7">
        <v>3</v>
      </c>
    </row>
    <row r="2" ht="14.25">
      <c r="K2" s="2" t="s">
        <v>20</v>
      </c>
    </row>
    <row r="3" ht="14.25">
      <c r="K3" s="2" t="s">
        <v>21</v>
      </c>
    </row>
    <row r="4" ht="14.25">
      <c r="K4" s="2" t="s">
        <v>22</v>
      </c>
    </row>
    <row r="5" ht="14.25">
      <c r="K5" s="2" t="s">
        <v>44</v>
      </c>
    </row>
    <row r="6" spans="6:13" ht="14.25">
      <c r="F6" s="16"/>
      <c r="G6" s="16"/>
      <c r="H6" s="16"/>
      <c r="I6" s="16"/>
      <c r="J6" s="16"/>
      <c r="K6" s="20" t="s">
        <v>145</v>
      </c>
      <c r="L6" s="16"/>
      <c r="M6" s="16"/>
    </row>
    <row r="7" ht="15">
      <c r="K7" s="13" t="s">
        <v>106</v>
      </c>
    </row>
    <row r="8" ht="15">
      <c r="K8" s="13"/>
    </row>
    <row r="9" ht="13.5">
      <c r="K9" s="9"/>
    </row>
    <row r="10" spans="4:18" ht="13.5" customHeight="1">
      <c r="D10" s="65" t="s">
        <v>131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P10" s="54" t="s">
        <v>109</v>
      </c>
      <c r="R10" s="54" t="s">
        <v>47</v>
      </c>
    </row>
    <row r="11" spans="6:18" ht="13.5">
      <c r="F11" s="65" t="s">
        <v>125</v>
      </c>
      <c r="G11" s="65"/>
      <c r="H11" s="65"/>
      <c r="I11" s="65"/>
      <c r="J11" s="65"/>
      <c r="K11" s="9"/>
      <c r="L11" s="54"/>
      <c r="M11" s="54"/>
      <c r="P11" s="54" t="s">
        <v>139</v>
      </c>
      <c r="R11" s="54" t="s">
        <v>110</v>
      </c>
    </row>
    <row r="12" spans="4:15" ht="12.75">
      <c r="D12" s="54" t="s">
        <v>45</v>
      </c>
      <c r="E12" s="54"/>
      <c r="F12" s="54" t="s">
        <v>48</v>
      </c>
      <c r="G12" s="54"/>
      <c r="H12" s="15" t="s">
        <v>158</v>
      </c>
      <c r="I12" s="54"/>
      <c r="J12" s="54" t="s">
        <v>135</v>
      </c>
      <c r="K12" s="54"/>
      <c r="L12" s="54" t="s">
        <v>51</v>
      </c>
      <c r="M12" s="54"/>
      <c r="N12" s="54"/>
      <c r="O12" s="54"/>
    </row>
    <row r="13" spans="4:15" ht="12.75">
      <c r="D13" s="54" t="s">
        <v>46</v>
      </c>
      <c r="E13" s="54"/>
      <c r="F13" s="54" t="s">
        <v>49</v>
      </c>
      <c r="G13" s="54"/>
      <c r="H13" s="15" t="s">
        <v>50</v>
      </c>
      <c r="I13" s="54"/>
      <c r="J13" s="54" t="s">
        <v>50</v>
      </c>
      <c r="K13" s="54"/>
      <c r="L13" s="54" t="s">
        <v>52</v>
      </c>
      <c r="M13" s="54"/>
      <c r="N13" s="54" t="s">
        <v>47</v>
      </c>
      <c r="O13" s="54"/>
    </row>
    <row r="14" spans="4:18" ht="12.75">
      <c r="D14" s="54" t="s">
        <v>9</v>
      </c>
      <c r="E14" s="54"/>
      <c r="F14" s="54" t="s">
        <v>9</v>
      </c>
      <c r="G14" s="54"/>
      <c r="H14" s="54" t="s">
        <v>9</v>
      </c>
      <c r="I14" s="54"/>
      <c r="J14" s="54" t="s">
        <v>9</v>
      </c>
      <c r="K14" s="54"/>
      <c r="L14" s="54" t="s">
        <v>9</v>
      </c>
      <c r="M14" s="54"/>
      <c r="N14" s="54" t="s">
        <v>9</v>
      </c>
      <c r="O14" s="54"/>
      <c r="P14" s="54" t="s">
        <v>9</v>
      </c>
      <c r="Q14" s="54"/>
      <c r="R14" s="54" t="s">
        <v>9</v>
      </c>
    </row>
    <row r="15" spans="4:15" ht="12.7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8" ht="12.75">
      <c r="A16" s="12" t="s">
        <v>157</v>
      </c>
      <c r="D16" s="19">
        <v>504454</v>
      </c>
      <c r="E16" s="19"/>
      <c r="F16" s="19">
        <v>438430</v>
      </c>
      <c r="G16" s="19"/>
      <c r="H16" s="19">
        <v>0</v>
      </c>
      <c r="I16" s="19"/>
      <c r="J16" s="19">
        <v>0</v>
      </c>
      <c r="K16" s="19"/>
      <c r="L16" s="22">
        <v>897999</v>
      </c>
      <c r="M16" s="19"/>
      <c r="N16" s="19">
        <v>1840883</v>
      </c>
      <c r="O16" s="11"/>
      <c r="P16" s="22">
        <v>492</v>
      </c>
      <c r="Q16" s="10"/>
      <c r="R16" s="10">
        <v>1841375</v>
      </c>
    </row>
    <row r="17" spans="4:18" ht="6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9"/>
      <c r="P17" s="10"/>
      <c r="Q17" s="10"/>
      <c r="R17" s="10"/>
    </row>
    <row r="18" spans="1:18" ht="12.75">
      <c r="A18" s="4" t="s">
        <v>111</v>
      </c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f>' income statement'!G50</f>
        <v>48526</v>
      </c>
      <c r="M18" s="22"/>
      <c r="N18" s="19">
        <f>SUM(D18:M18)</f>
        <v>48526</v>
      </c>
      <c r="O18" s="16"/>
      <c r="P18" s="10">
        <v>0</v>
      </c>
      <c r="Q18" s="10"/>
      <c r="R18" s="10">
        <f>SUM(N18:P18)</f>
        <v>48526</v>
      </c>
    </row>
    <row r="19" spans="1:18" ht="12.75" customHeight="1">
      <c r="A19" s="4" t="s">
        <v>159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  <c r="P19" s="10"/>
      <c r="Q19" s="10"/>
      <c r="R19" s="10"/>
    </row>
    <row r="20" spans="1:18" ht="12.75" customHeight="1">
      <c r="A20" s="56" t="s">
        <v>160</v>
      </c>
      <c r="D20" s="22">
        <f>504454/2</f>
        <v>252227</v>
      </c>
      <c r="E20" s="16"/>
      <c r="F20" s="22">
        <v>-252227</v>
      </c>
      <c r="G20" s="16"/>
      <c r="H20" s="57">
        <v>0</v>
      </c>
      <c r="I20" s="16"/>
      <c r="J20" s="57">
        <v>0</v>
      </c>
      <c r="K20" s="16"/>
      <c r="L20" s="57">
        <v>0</v>
      </c>
      <c r="M20" s="16"/>
      <c r="N20" s="19">
        <f>SUM(D20:M20)</f>
        <v>0</v>
      </c>
      <c r="P20" s="10">
        <v>0</v>
      </c>
      <c r="Q20" s="10"/>
      <c r="R20" s="10">
        <f>SUM(N20:P20)</f>
        <v>0</v>
      </c>
    </row>
    <row r="21" spans="1:18" ht="12.75" customHeight="1">
      <c r="A21" s="16" t="s">
        <v>161</v>
      </c>
      <c r="B21" s="16"/>
      <c r="D21" s="22">
        <v>0</v>
      </c>
      <c r="E21" s="16"/>
      <c r="F21" s="22">
        <v>0</v>
      </c>
      <c r="G21" s="16"/>
      <c r="H21" s="22">
        <v>37528</v>
      </c>
      <c r="I21" s="16"/>
      <c r="J21" s="22">
        <v>0</v>
      </c>
      <c r="K21" s="16"/>
      <c r="L21" s="22">
        <v>0</v>
      </c>
      <c r="M21" s="16"/>
      <c r="N21" s="19">
        <f>SUM(D21:M21)</f>
        <v>37528</v>
      </c>
      <c r="P21" s="22">
        <v>0</v>
      </c>
      <c r="Q21" s="10"/>
      <c r="R21" s="10">
        <f>SUM(N21:P21)</f>
        <v>37528</v>
      </c>
    </row>
    <row r="22" spans="1:18" ht="6" customHeight="1">
      <c r="A22" s="16"/>
      <c r="B22" s="1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/>
      <c r="P22" s="25"/>
      <c r="Q22" s="25"/>
      <c r="R22" s="50"/>
    </row>
    <row r="23" spans="1:18" ht="12.75">
      <c r="A23" s="12" t="s">
        <v>163</v>
      </c>
      <c r="D23" s="22">
        <f>SUM(D16:D22)</f>
        <v>756681</v>
      </c>
      <c r="E23" s="22"/>
      <c r="F23" s="22">
        <f>SUM(F16:F22)</f>
        <v>186203</v>
      </c>
      <c r="G23" s="22"/>
      <c r="H23" s="22">
        <f>SUM(H16:H22)</f>
        <v>37528</v>
      </c>
      <c r="I23" s="22"/>
      <c r="J23" s="22">
        <f>SUM(J16:J22)</f>
        <v>0</v>
      </c>
      <c r="K23" s="22"/>
      <c r="L23" s="22">
        <f>SUM(L16:L22)</f>
        <v>946525</v>
      </c>
      <c r="M23" s="22"/>
      <c r="N23" s="22">
        <f>SUM(N16:N22)</f>
        <v>1926937</v>
      </c>
      <c r="O23" s="22"/>
      <c r="P23" s="22">
        <f>SUM(P16:P22)</f>
        <v>492</v>
      </c>
      <c r="Q23" s="22"/>
      <c r="R23" s="22">
        <f>SUM(R16:R22)</f>
        <v>1927429</v>
      </c>
    </row>
    <row r="24" spans="4:18" ht="3.75" customHeight="1" thickBot="1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4:18" ht="12.7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6"/>
      <c r="P25" s="10"/>
      <c r="Q25" s="10"/>
      <c r="R25" s="10"/>
    </row>
    <row r="26" spans="4:18" ht="12.7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6"/>
      <c r="P26" s="10"/>
      <c r="Q26" s="10"/>
      <c r="R26" s="10"/>
    </row>
    <row r="27" spans="4:18" ht="12.7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6"/>
      <c r="P27" s="10"/>
      <c r="Q27" s="10"/>
      <c r="R27" s="10"/>
    </row>
    <row r="28" spans="4:18" ht="12.7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6"/>
      <c r="P28" s="10"/>
      <c r="Q28" s="10"/>
      <c r="R28" s="10"/>
    </row>
    <row r="29" spans="1:18" ht="12.75">
      <c r="A29" s="12" t="s">
        <v>122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1"/>
      <c r="P29" s="10"/>
      <c r="Q29" s="10"/>
      <c r="R29" s="10"/>
    </row>
    <row r="30" spans="1:18" ht="12.75">
      <c r="A30" s="12" t="s">
        <v>123</v>
      </c>
      <c r="D30" s="19">
        <v>498513</v>
      </c>
      <c r="E30" s="19"/>
      <c r="F30" s="19">
        <v>416710</v>
      </c>
      <c r="G30" s="19"/>
      <c r="H30" s="19">
        <v>0</v>
      </c>
      <c r="I30" s="19"/>
      <c r="J30" s="19">
        <v>0</v>
      </c>
      <c r="K30" s="19"/>
      <c r="L30" s="19">
        <v>787187</v>
      </c>
      <c r="M30" s="19"/>
      <c r="N30" s="19">
        <f>SUM(D30:M30)</f>
        <v>1702410</v>
      </c>
      <c r="O30" s="11"/>
      <c r="P30" s="10">
        <v>1302</v>
      </c>
      <c r="Q30" s="10"/>
      <c r="R30" s="10">
        <f>SUM(N30:P30)</f>
        <v>1703712</v>
      </c>
    </row>
    <row r="31" spans="1:18" ht="12.75">
      <c r="A31" s="4" t="s">
        <v>140</v>
      </c>
      <c r="D31" s="19">
        <v>0</v>
      </c>
      <c r="E31" s="19"/>
      <c r="F31" s="19">
        <v>564</v>
      </c>
      <c r="G31" s="19"/>
      <c r="H31" s="19">
        <v>0</v>
      </c>
      <c r="I31" s="19"/>
      <c r="J31" s="19">
        <v>1395</v>
      </c>
      <c r="K31" s="19"/>
      <c r="L31" s="19">
        <v>-1959</v>
      </c>
      <c r="M31" s="19"/>
      <c r="N31" s="19">
        <f>SUM(D31:M31)</f>
        <v>0</v>
      </c>
      <c r="O31" s="11"/>
      <c r="P31" s="10">
        <v>0</v>
      </c>
      <c r="Q31" s="10"/>
      <c r="R31" s="10">
        <f>SUM(N31:P31)</f>
        <v>0</v>
      </c>
    </row>
    <row r="32" spans="1:18" ht="6" customHeight="1">
      <c r="A32" s="1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0"/>
      <c r="Q32" s="50"/>
      <c r="R32" s="50"/>
    </row>
    <row r="33" spans="1:18" ht="12.75">
      <c r="A33" s="12" t="s">
        <v>124</v>
      </c>
      <c r="D33" s="19">
        <f>SUM(D30:D32)</f>
        <v>498513</v>
      </c>
      <c r="E33" s="19"/>
      <c r="F33" s="19">
        <f>SUM(F30:F32)</f>
        <v>417274</v>
      </c>
      <c r="G33" s="19"/>
      <c r="H33" s="19">
        <f>SUM(H30:H32)</f>
        <v>0</v>
      </c>
      <c r="I33" s="19"/>
      <c r="J33" s="19">
        <f>SUM(J30:J32)</f>
        <v>1395</v>
      </c>
      <c r="K33" s="19"/>
      <c r="L33" s="19">
        <f>SUM(L30:L32)</f>
        <v>785228</v>
      </c>
      <c r="M33" s="19"/>
      <c r="N33" s="19">
        <f>SUM(N30:N32)</f>
        <v>1702410</v>
      </c>
      <c r="O33" s="19"/>
      <c r="P33" s="19">
        <f>SUM(P30:P32)</f>
        <v>1302</v>
      </c>
      <c r="Q33" s="19"/>
      <c r="R33" s="19">
        <f>SUM(R30:R32)</f>
        <v>1703712</v>
      </c>
    </row>
    <row r="34" spans="4:18" ht="6" customHeigh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9"/>
      <c r="P34" s="10"/>
      <c r="Q34" s="10"/>
      <c r="R34" s="10"/>
    </row>
    <row r="35" spans="1:18" ht="12.75">
      <c r="A35" s="4" t="s">
        <v>111</v>
      </c>
      <c r="D35" s="22">
        <v>0</v>
      </c>
      <c r="E35" s="22"/>
      <c r="F35" s="22">
        <v>0</v>
      </c>
      <c r="G35" s="22"/>
      <c r="H35" s="22">
        <v>0</v>
      </c>
      <c r="I35" s="22"/>
      <c r="J35" s="22">
        <v>0</v>
      </c>
      <c r="K35" s="22"/>
      <c r="L35" s="22">
        <v>46746</v>
      </c>
      <c r="M35" s="22"/>
      <c r="N35" s="19">
        <f>SUM(D35:M35)</f>
        <v>46746</v>
      </c>
      <c r="O35" s="16"/>
      <c r="P35" s="10">
        <v>-1</v>
      </c>
      <c r="Q35" s="10"/>
      <c r="R35" s="10">
        <f>SUM(N35:P35)</f>
        <v>46745</v>
      </c>
    </row>
    <row r="36" spans="1:18" ht="12.75">
      <c r="A36" s="4" t="s">
        <v>132</v>
      </c>
      <c r="D36" s="22">
        <v>5941</v>
      </c>
      <c r="E36" s="37"/>
      <c r="F36" s="22">
        <v>21156</v>
      </c>
      <c r="G36" s="22"/>
      <c r="H36" s="22">
        <v>0</v>
      </c>
      <c r="I36" s="22"/>
      <c r="J36" s="22">
        <v>-1393</v>
      </c>
      <c r="K36" s="22"/>
      <c r="L36" s="22">
        <v>0</v>
      </c>
      <c r="M36" s="22"/>
      <c r="N36" s="19">
        <f>SUM(D36:M36)</f>
        <v>25704</v>
      </c>
      <c r="O36" s="16"/>
      <c r="P36" s="10">
        <v>0</v>
      </c>
      <c r="Q36" s="10"/>
      <c r="R36" s="10">
        <f>SUM(N36:P36)</f>
        <v>25704</v>
      </c>
    </row>
    <row r="37" spans="1:18" ht="12.75">
      <c r="A37" s="4" t="s">
        <v>133</v>
      </c>
      <c r="D37" s="22">
        <v>0</v>
      </c>
      <c r="E37" s="37"/>
      <c r="F37" s="22">
        <v>0</v>
      </c>
      <c r="G37" s="22"/>
      <c r="H37" s="22">
        <v>0</v>
      </c>
      <c r="I37" s="22"/>
      <c r="J37" s="22">
        <v>-2</v>
      </c>
      <c r="K37" s="22"/>
      <c r="L37" s="22">
        <v>2</v>
      </c>
      <c r="M37" s="22"/>
      <c r="N37" s="19">
        <f>SUM(D37:M37)</f>
        <v>0</v>
      </c>
      <c r="O37" s="16"/>
      <c r="P37" s="10">
        <v>0</v>
      </c>
      <c r="Q37" s="10"/>
      <c r="R37" s="10">
        <f>SUM(N37:P37)</f>
        <v>0</v>
      </c>
    </row>
    <row r="38" spans="4:18" ht="6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/>
      <c r="P38" s="25"/>
      <c r="Q38" s="25"/>
      <c r="R38" s="50"/>
    </row>
    <row r="39" spans="1:18" ht="12.75">
      <c r="A39" s="12" t="s">
        <v>126</v>
      </c>
      <c r="D39" s="22">
        <f>SUM(D33:D38)</f>
        <v>504454</v>
      </c>
      <c r="E39" s="22"/>
      <c r="F39" s="22">
        <f>SUM(F33:F38)</f>
        <v>438430</v>
      </c>
      <c r="G39" s="22"/>
      <c r="H39" s="22">
        <f>SUM(H33:H38)</f>
        <v>0</v>
      </c>
      <c r="I39" s="22"/>
      <c r="J39" s="22">
        <f>SUM(J33:J38)</f>
        <v>0</v>
      </c>
      <c r="K39" s="22"/>
      <c r="L39" s="22">
        <f>SUM(L33:L38)</f>
        <v>831976</v>
      </c>
      <c r="M39" s="22"/>
      <c r="N39" s="22">
        <f>SUM(N33:N38)</f>
        <v>1774860</v>
      </c>
      <c r="O39" s="22"/>
      <c r="P39" s="22">
        <f>SUM(P33:P38)</f>
        <v>1301</v>
      </c>
      <c r="Q39" s="22"/>
      <c r="R39" s="22">
        <f>SUM(R33:R38)</f>
        <v>1776161</v>
      </c>
    </row>
    <row r="40" spans="4:18" ht="3.75" customHeight="1" thickBot="1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4:18" ht="3.75" customHeight="1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4:18" ht="12.75" customHeight="1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4:18" ht="12.75" customHeight="1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4:18" ht="12.75" customHeight="1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6" ht="12.75">
      <c r="A46" s="4" t="s">
        <v>156</v>
      </c>
    </row>
  </sheetData>
  <mergeCells count="2">
    <mergeCell ref="D10:N10"/>
    <mergeCell ref="F11:J11"/>
  </mergeCells>
  <printOptions/>
  <pageMargins left="0.75" right="0.35" top="0.66" bottom="0.64" header="0.5" footer="0.5"/>
  <pageSetup fitToHeight="1" fitToWidth="1"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view="pageBreakPreview" zoomScaleNormal="75" zoomScaleSheetLayoutView="100" workbookViewId="0" topLeftCell="A1">
      <selection activeCell="B14" sqref="B14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5" width="12.57421875" style="16" bestFit="1" customWidth="1"/>
    <col min="6" max="6" width="15.28125" style="16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G1" s="7">
        <v>4</v>
      </c>
    </row>
    <row r="2" spans="1:7" ht="14.25">
      <c r="A2" s="5"/>
      <c r="B2" s="5"/>
      <c r="C2" s="2" t="s">
        <v>20</v>
      </c>
      <c r="D2" s="2"/>
      <c r="E2" s="32"/>
      <c r="F2" s="32"/>
      <c r="G2" s="5"/>
    </row>
    <row r="3" spans="1:7" ht="14.25">
      <c r="A3" s="5"/>
      <c r="B3" s="5"/>
      <c r="C3" s="2" t="s">
        <v>21</v>
      </c>
      <c r="D3" s="2"/>
      <c r="E3" s="32"/>
      <c r="F3" s="32"/>
      <c r="G3" s="5"/>
    </row>
    <row r="4" spans="1:7" ht="14.25">
      <c r="A4" s="5"/>
      <c r="B4" s="5"/>
      <c r="C4" s="2" t="s">
        <v>22</v>
      </c>
      <c r="D4" s="2"/>
      <c r="E4" s="32"/>
      <c r="F4" s="32"/>
      <c r="G4" s="5"/>
    </row>
    <row r="5" spans="1:7" ht="14.25">
      <c r="A5" s="5"/>
      <c r="B5" s="5"/>
      <c r="C5" s="2" t="s">
        <v>53</v>
      </c>
      <c r="D5" s="2"/>
      <c r="E5" s="32"/>
      <c r="F5" s="32"/>
      <c r="G5" s="5"/>
    </row>
    <row r="6" spans="1:7" ht="12.75" customHeight="1">
      <c r="A6" s="66" t="s">
        <v>145</v>
      </c>
      <c r="B6" s="66"/>
      <c r="C6" s="66"/>
      <c r="D6" s="66"/>
      <c r="E6" s="66"/>
      <c r="F6" s="66"/>
      <c r="G6" s="66"/>
    </row>
    <row r="7" spans="1:7" ht="15">
      <c r="A7" s="5"/>
      <c r="B7" s="5"/>
      <c r="C7" s="13" t="s">
        <v>106</v>
      </c>
      <c r="D7" s="13"/>
      <c r="E7" s="32"/>
      <c r="F7" s="32"/>
      <c r="G7" s="5"/>
    </row>
    <row r="10" spans="5:6" ht="12.75">
      <c r="E10" s="15"/>
      <c r="F10" s="15"/>
    </row>
    <row r="11" spans="5:6" ht="12.75">
      <c r="E11" s="15" t="s">
        <v>108</v>
      </c>
      <c r="F11" s="15" t="s">
        <v>108</v>
      </c>
    </row>
    <row r="12" spans="5:6" ht="12.75">
      <c r="E12" s="15" t="s">
        <v>101</v>
      </c>
      <c r="F12" s="15" t="s">
        <v>101</v>
      </c>
    </row>
    <row r="13" spans="5:7" ht="12.75">
      <c r="E13" s="45" t="s">
        <v>146</v>
      </c>
      <c r="F13" s="45" t="s">
        <v>105</v>
      </c>
      <c r="G13" s="5"/>
    </row>
    <row r="14" spans="5:7" ht="12.75">
      <c r="E14" s="15" t="s">
        <v>9</v>
      </c>
      <c r="F14" s="15" t="s">
        <v>9</v>
      </c>
      <c r="G14" s="5"/>
    </row>
    <row r="15" spans="5:6" ht="12.75">
      <c r="E15" s="31"/>
      <c r="F15" s="31"/>
    </row>
    <row r="16" spans="1:6" ht="12.75">
      <c r="A16" s="4" t="s">
        <v>17</v>
      </c>
      <c r="E16" s="22">
        <v>67890</v>
      </c>
      <c r="F16" s="22">
        <v>62635</v>
      </c>
    </row>
    <row r="17" spans="5:6" ht="12.75">
      <c r="E17" s="22"/>
      <c r="F17" s="22"/>
    </row>
    <row r="18" spans="1:6" ht="12.75">
      <c r="A18" s="4" t="s">
        <v>81</v>
      </c>
      <c r="E18" s="22"/>
      <c r="F18" s="22"/>
    </row>
    <row r="19" spans="5:6" ht="6" customHeight="1">
      <c r="E19" s="22"/>
      <c r="F19" s="22"/>
    </row>
    <row r="20" spans="2:6" ht="12.75">
      <c r="B20" s="4" t="s">
        <v>58</v>
      </c>
      <c r="E20" s="22">
        <v>-1155</v>
      </c>
      <c r="F20" s="22">
        <v>-4859</v>
      </c>
    </row>
    <row r="21" spans="2:6" ht="12.75">
      <c r="B21" s="4" t="s">
        <v>59</v>
      </c>
      <c r="E21" s="22">
        <v>-2055</v>
      </c>
      <c r="F21" s="22">
        <v>-4804</v>
      </c>
    </row>
    <row r="22" spans="5:6" ht="4.5" customHeight="1">
      <c r="E22" s="25"/>
      <c r="F22" s="25"/>
    </row>
    <row r="23" spans="1:6" ht="12.75">
      <c r="A23" s="4" t="s">
        <v>60</v>
      </c>
      <c r="E23" s="22">
        <f>SUM(E16:E22)</f>
        <v>64680</v>
      </c>
      <c r="F23" s="22">
        <f>SUM(F16:F22)</f>
        <v>52972</v>
      </c>
    </row>
    <row r="24" spans="5:6" ht="12.75">
      <c r="E24" s="22"/>
      <c r="F24" s="22"/>
    </row>
    <row r="25" spans="2:6" ht="12.75">
      <c r="B25" s="4" t="s">
        <v>61</v>
      </c>
      <c r="E25" s="22">
        <v>18037</v>
      </c>
      <c r="F25" s="22">
        <v>14208</v>
      </c>
    </row>
    <row r="26" spans="2:6" ht="12.75">
      <c r="B26" s="4" t="s">
        <v>62</v>
      </c>
      <c r="E26" s="22">
        <v>-15601</v>
      </c>
      <c r="F26" s="22">
        <v>-25425</v>
      </c>
    </row>
    <row r="27" spans="5:6" ht="4.5" customHeight="1">
      <c r="E27" s="25"/>
      <c r="F27" s="25"/>
    </row>
    <row r="28" spans="1:6" ht="12.75">
      <c r="A28" s="4" t="s">
        <v>170</v>
      </c>
      <c r="E28" s="22">
        <f>SUM(E23:E27)</f>
        <v>67116</v>
      </c>
      <c r="F28" s="22">
        <f>SUM(F23:F27)</f>
        <v>41755</v>
      </c>
    </row>
    <row r="29" spans="5:6" ht="12.75">
      <c r="E29" s="22"/>
      <c r="F29" s="22"/>
    </row>
    <row r="30" spans="2:6" ht="12.75">
      <c r="B30" s="4" t="s">
        <v>65</v>
      </c>
      <c r="E30" s="22">
        <v>1243</v>
      </c>
      <c r="F30" s="22">
        <v>1020</v>
      </c>
    </row>
    <row r="31" spans="2:6" ht="12.75">
      <c r="B31" s="4" t="s">
        <v>66</v>
      </c>
      <c r="E31" s="22">
        <v>-8122</v>
      </c>
      <c r="F31" s="22">
        <v>-7254</v>
      </c>
    </row>
    <row r="32" spans="1:6" ht="12.75">
      <c r="A32" s="4" t="s">
        <v>167</v>
      </c>
      <c r="B32" s="4" t="s">
        <v>168</v>
      </c>
      <c r="E32" s="22">
        <v>221</v>
      </c>
      <c r="F32" s="22">
        <v>127</v>
      </c>
    </row>
    <row r="33" spans="2:6" ht="12.75">
      <c r="B33" s="4" t="s">
        <v>67</v>
      </c>
      <c r="E33" s="25">
        <v>-19763</v>
      </c>
      <c r="F33" s="25">
        <v>-17141</v>
      </c>
    </row>
    <row r="34" spans="1:6" ht="12.75">
      <c r="A34" s="4" t="s">
        <v>169</v>
      </c>
      <c r="E34" s="23">
        <f>SUM(E28:E33)</f>
        <v>40695</v>
      </c>
      <c r="F34" s="23">
        <f>SUM(F28:F33)</f>
        <v>18507</v>
      </c>
    </row>
    <row r="35" spans="5:6" ht="12.75">
      <c r="E35" s="22"/>
      <c r="F35" s="22"/>
    </row>
    <row r="36" spans="1:6" ht="12.75">
      <c r="A36" s="12" t="s">
        <v>78</v>
      </c>
      <c r="E36" s="22"/>
      <c r="F36" s="22"/>
    </row>
    <row r="37" spans="1:6" ht="12.75">
      <c r="A37" s="12"/>
      <c r="B37" s="4" t="s">
        <v>164</v>
      </c>
      <c r="E37" s="22">
        <v>-2292</v>
      </c>
      <c r="F37" s="22">
        <v>0</v>
      </c>
    </row>
    <row r="38" spans="2:6" ht="12.75">
      <c r="B38" s="46" t="s">
        <v>96</v>
      </c>
      <c r="E38" s="30">
        <v>-105170</v>
      </c>
      <c r="F38" s="30">
        <v>-13891</v>
      </c>
    </row>
    <row r="39" spans="1:6" ht="14.25" customHeight="1">
      <c r="A39" s="4" t="s">
        <v>171</v>
      </c>
      <c r="E39" s="23">
        <f>SUM(E37:E38)</f>
        <v>-107462</v>
      </c>
      <c r="F39" s="23">
        <f>SUM(F37:F38)</f>
        <v>-13891</v>
      </c>
    </row>
    <row r="40" spans="5:6" ht="14.25" customHeight="1">
      <c r="E40" s="22"/>
      <c r="F40" s="22"/>
    </row>
    <row r="41" spans="1:6" ht="12.75">
      <c r="A41" s="12" t="s">
        <v>63</v>
      </c>
      <c r="E41" s="22"/>
      <c r="F41" s="22"/>
    </row>
    <row r="42" spans="2:6" ht="12.75">
      <c r="B42" s="4" t="s">
        <v>76</v>
      </c>
      <c r="E42" s="22">
        <v>0</v>
      </c>
      <c r="F42" s="22">
        <v>25704</v>
      </c>
    </row>
    <row r="43" spans="2:6" ht="12.75">
      <c r="B43" s="4" t="s">
        <v>64</v>
      </c>
      <c r="E43" s="22">
        <v>-214737</v>
      </c>
      <c r="F43" s="22">
        <v>-14604</v>
      </c>
    </row>
    <row r="44" spans="2:6" ht="12.75">
      <c r="B44" s="4" t="s">
        <v>77</v>
      </c>
      <c r="E44" s="25">
        <v>499751</v>
      </c>
      <c r="F44" s="25">
        <v>0</v>
      </c>
    </row>
    <row r="45" spans="1:6" ht="12.75">
      <c r="A45" s="4" t="s">
        <v>172</v>
      </c>
      <c r="E45" s="23">
        <f>SUM(E42:E44)</f>
        <v>285014</v>
      </c>
      <c r="F45" s="23">
        <f>SUM(F42:F44)</f>
        <v>11100</v>
      </c>
    </row>
    <row r="46" spans="5:6" ht="12.75">
      <c r="E46" s="22"/>
      <c r="F46" s="22"/>
    </row>
    <row r="47" spans="1:6" ht="12.75">
      <c r="A47" s="4" t="s">
        <v>89</v>
      </c>
      <c r="E47" s="22">
        <f>E34+E39+E45</f>
        <v>218247</v>
      </c>
      <c r="F47" s="22">
        <f>F34+F39+F45</f>
        <v>15716</v>
      </c>
    </row>
    <row r="48" spans="5:6" ht="12.75">
      <c r="E48" s="22"/>
      <c r="F48" s="22"/>
    </row>
    <row r="49" spans="1:6" ht="12.75">
      <c r="A49" s="12" t="s">
        <v>165</v>
      </c>
      <c r="E49" s="22">
        <v>397617</v>
      </c>
      <c r="F49" s="22">
        <v>293799</v>
      </c>
    </row>
    <row r="50" spans="5:6" ht="4.5" customHeight="1">
      <c r="E50" s="25"/>
      <c r="F50" s="25"/>
    </row>
    <row r="51" spans="1:6" ht="12.75">
      <c r="A51" s="12" t="s">
        <v>166</v>
      </c>
      <c r="E51" s="22">
        <f>SUM(E47:E50)</f>
        <v>615864</v>
      </c>
      <c r="F51" s="22">
        <f>SUM(F47:F50)</f>
        <v>309515</v>
      </c>
    </row>
    <row r="52" spans="5:6" ht="4.5" customHeight="1" thickBot="1">
      <c r="E52" s="29"/>
      <c r="F52" s="29"/>
    </row>
    <row r="53" spans="5:6" ht="12.75">
      <c r="E53" s="22"/>
      <c r="F53" s="22"/>
    </row>
    <row r="54" spans="5:6" ht="12.75">
      <c r="E54" s="22"/>
      <c r="F54" s="22"/>
    </row>
    <row r="55" ht="12.75">
      <c r="A55" s="4" t="s">
        <v>54</v>
      </c>
    </row>
    <row r="57" spans="5:6" ht="12.75">
      <c r="E57" s="45" t="s">
        <v>148</v>
      </c>
      <c r="F57" s="45" t="s">
        <v>147</v>
      </c>
    </row>
    <row r="58" spans="5:6" ht="12.75">
      <c r="E58" s="32" t="s">
        <v>9</v>
      </c>
      <c r="F58" s="32" t="s">
        <v>9</v>
      </c>
    </row>
    <row r="59" spans="2:6" ht="12.75">
      <c r="B59" s="4" t="s">
        <v>35</v>
      </c>
      <c r="E59" s="22">
        <v>445731</v>
      </c>
      <c r="F59" s="22">
        <v>235380</v>
      </c>
    </row>
    <row r="60" spans="2:6" ht="12.75">
      <c r="B60" s="4" t="s">
        <v>55</v>
      </c>
      <c r="E60" s="22">
        <v>193171</v>
      </c>
      <c r="F60" s="22">
        <v>84472</v>
      </c>
    </row>
    <row r="61" spans="2:6" ht="12.75">
      <c r="B61" s="4" t="s">
        <v>174</v>
      </c>
      <c r="E61" s="25">
        <v>-18274</v>
      </c>
      <c r="F61" s="25">
        <v>-7212</v>
      </c>
    </row>
    <row r="62" spans="5:6" ht="12.75">
      <c r="E62" s="30">
        <f>SUM(E59:E61)</f>
        <v>620628</v>
      </c>
      <c r="F62" s="30">
        <f>SUM(F59:F61)</f>
        <v>312640</v>
      </c>
    </row>
    <row r="63" spans="2:6" ht="14.25" customHeight="1">
      <c r="B63" s="4" t="s">
        <v>75</v>
      </c>
      <c r="E63" s="30">
        <v>-98</v>
      </c>
      <c r="F63" s="30">
        <v>-95</v>
      </c>
    </row>
    <row r="64" spans="2:6" ht="14.25" customHeight="1">
      <c r="B64" s="4" t="s">
        <v>95</v>
      </c>
      <c r="E64" s="25">
        <v>-4666</v>
      </c>
      <c r="F64" s="25">
        <v>-3030</v>
      </c>
    </row>
    <row r="65" spans="5:6" ht="12.75">
      <c r="E65" s="19">
        <f>SUM(E62:E64)</f>
        <v>615864</v>
      </c>
      <c r="F65" s="19">
        <f>SUM(F62:F64)</f>
        <v>309515</v>
      </c>
    </row>
    <row r="66" spans="5:6" ht="3" customHeight="1" thickBot="1">
      <c r="E66" s="28"/>
      <c r="F66" s="28"/>
    </row>
    <row r="67" spans="5:6" ht="12.75">
      <c r="E67" s="33"/>
      <c r="F67" s="33"/>
    </row>
    <row r="69" ht="12" customHeight="1">
      <c r="A69" s="4" t="s">
        <v>94</v>
      </c>
    </row>
    <row r="70" ht="12.75">
      <c r="B70" s="4" t="s">
        <v>149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1" r:id="rId1"/>
  <rowBreaks count="1" manualBreakCount="1">
    <brk id="5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engsze.phuah</cp:lastModifiedBy>
  <cp:lastPrinted>2008-03-24T02:25:24Z</cp:lastPrinted>
  <dcterms:created xsi:type="dcterms:W3CDTF">2002-11-07T06:38:29Z</dcterms:created>
  <dcterms:modified xsi:type="dcterms:W3CDTF">2008-03-27T08:33:12Z</dcterms:modified>
  <cp:category/>
  <cp:version/>
  <cp:contentType/>
  <cp:contentStatus/>
</cp:coreProperties>
</file>