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70" tabRatio="634" activeTab="0"/>
  </bookViews>
  <sheets>
    <sheet name="Cover" sheetId="1" r:id="rId1"/>
    <sheet name="index" sheetId="2" r:id="rId2"/>
    <sheet name="balance sheet" sheetId="3" r:id="rId3"/>
    <sheet name=" income statement" sheetId="4" r:id="rId4"/>
    <sheet name="statement of changes in equity" sheetId="5" r:id="rId5"/>
    <sheet name="cashflow" sheetId="6" r:id="rId6"/>
  </sheets>
  <definedNames>
    <definedName name="_xlnm.Print_Area" localSheetId="3">' income statement'!$A$1:$J$65</definedName>
    <definedName name="_xlnm.Print_Area" localSheetId="2">'balance sheet'!$A$1:$H$72</definedName>
    <definedName name="_xlnm.Print_Area" localSheetId="5">'cashflow'!$A$1:$G$70</definedName>
    <definedName name="_xlnm.Print_Area" localSheetId="0">'Cover'!$A$1:$E$45</definedName>
    <definedName name="_xlnm.Print_Area" localSheetId="1">'index'!$A$1:$I$47</definedName>
  </definedNames>
  <calcPr fullCalcOnLoad="1"/>
</workbook>
</file>

<file path=xl/sharedStrings.xml><?xml version="1.0" encoding="utf-8"?>
<sst xmlns="http://schemas.openxmlformats.org/spreadsheetml/2006/main" count="241" uniqueCount="179">
  <si>
    <t>CONDENSED CONSOLIDATED INCOME STATEMENT</t>
  </si>
  <si>
    <t>CURRENT</t>
  </si>
  <si>
    <t>YEAR</t>
  </si>
  <si>
    <t>QUARTER</t>
  </si>
  <si>
    <t>PRECEDING</t>
  </si>
  <si>
    <t>CORRESPONDING</t>
  </si>
  <si>
    <t xml:space="preserve">TO </t>
  </si>
  <si>
    <t>DATE</t>
  </si>
  <si>
    <t>PERIOD</t>
  </si>
  <si>
    <t>RM'000</t>
  </si>
  <si>
    <t>Revenue</t>
  </si>
  <si>
    <t>Cost of sales</t>
  </si>
  <si>
    <t>Gross profit</t>
  </si>
  <si>
    <t>Other operating income</t>
  </si>
  <si>
    <t>Administrative and general expenses</t>
  </si>
  <si>
    <t>Profit from operations</t>
  </si>
  <si>
    <t>Finance costs</t>
  </si>
  <si>
    <t>Profit before taxation</t>
  </si>
  <si>
    <t>Minority interests</t>
  </si>
  <si>
    <t>S P SETIA BERHAD</t>
  </si>
  <si>
    <t>(Company No.: 19698-X)</t>
  </si>
  <si>
    <t>(Incorporated in Malaysia)</t>
  </si>
  <si>
    <t>CONDENSED CONSOLIDATED BALANCE SHEET</t>
  </si>
  <si>
    <t xml:space="preserve">AS AT </t>
  </si>
  <si>
    <t>FINANCIAL</t>
  </si>
  <si>
    <t>YEAR END</t>
  </si>
  <si>
    <t xml:space="preserve">Property, Plant and Equipment </t>
  </si>
  <si>
    <t>Investment in Associated Companies</t>
  </si>
  <si>
    <t>Long Term Investments</t>
  </si>
  <si>
    <t>Current Assets</t>
  </si>
  <si>
    <t>Gross amount due from customers</t>
  </si>
  <si>
    <t>Inventories</t>
  </si>
  <si>
    <t>Trade and other receivables</t>
  </si>
  <si>
    <t>Amount owing by Associated Companies</t>
  </si>
  <si>
    <t>Deposits</t>
  </si>
  <si>
    <t>Current Liabilities</t>
  </si>
  <si>
    <t>Trade and other payables</t>
  </si>
  <si>
    <t>Share Capital</t>
  </si>
  <si>
    <t>Reserves</t>
  </si>
  <si>
    <t>Share Premium</t>
  </si>
  <si>
    <t>Retained Profit</t>
  </si>
  <si>
    <t>Long Term Borrowings</t>
  </si>
  <si>
    <t>Other Long Term Liabilities</t>
  </si>
  <si>
    <t>CONDENSED CONSOLIDATED STATEMENT OF CHANGES IN EQUITY</t>
  </si>
  <si>
    <t>Share</t>
  </si>
  <si>
    <t>Capital</t>
  </si>
  <si>
    <t>Total</t>
  </si>
  <si>
    <t xml:space="preserve">Share </t>
  </si>
  <si>
    <t>Premium</t>
  </si>
  <si>
    <t>Reserve</t>
  </si>
  <si>
    <t>Unappropriated</t>
  </si>
  <si>
    <t>Profit</t>
  </si>
  <si>
    <t>Dividend</t>
  </si>
  <si>
    <t xml:space="preserve">CONDENSED CONSOLIDATED CASH FLOW STATEMENT </t>
  </si>
  <si>
    <t>Cash and cash equivalents included in the cash flows comprise the following balance sheet amounts:-</t>
  </si>
  <si>
    <t>Cash and bank balances</t>
  </si>
  <si>
    <t>Company No: 19698 - X</t>
  </si>
  <si>
    <t>Interim Financial Report</t>
  </si>
  <si>
    <t>Non-cash items</t>
  </si>
  <si>
    <t>Non-operating items</t>
  </si>
  <si>
    <t>Operating profit before changes in working capital</t>
  </si>
  <si>
    <t>Net Change in current assets</t>
  </si>
  <si>
    <t>Net Change in current liabilities</t>
  </si>
  <si>
    <t>Financing Activities</t>
  </si>
  <si>
    <t>Bank borrowings</t>
  </si>
  <si>
    <t>Interest received</t>
  </si>
  <si>
    <t>Interest paid</t>
  </si>
  <si>
    <t>Tax paid</t>
  </si>
  <si>
    <t xml:space="preserve">Condensed Consolidated Balance Sheet </t>
  </si>
  <si>
    <t>Page No.</t>
  </si>
  <si>
    <t>Condensed Consolidated Income Statement</t>
  </si>
  <si>
    <t>Condensed Consolidated Statement Of Changes In Equity</t>
  </si>
  <si>
    <t>Condensed Consolidated Cash Flow Statement</t>
  </si>
  <si>
    <t>Amount owing by associated companies</t>
  </si>
  <si>
    <t>Minority Interests</t>
  </si>
  <si>
    <t>Less: Deposits pledged to licensed banks</t>
  </si>
  <si>
    <t>Transactions with shareholders</t>
  </si>
  <si>
    <t>Investing Activities</t>
  </si>
  <si>
    <t>Notes to the Interim Financial Report</t>
  </si>
  <si>
    <t xml:space="preserve">CURRENT </t>
  </si>
  <si>
    <t>Adjustments for:-</t>
  </si>
  <si>
    <t>Current tax assets</t>
  </si>
  <si>
    <t>Current tax liabilities</t>
  </si>
  <si>
    <t>Deferred Tax Liabilities</t>
  </si>
  <si>
    <t>Short term borrowings</t>
  </si>
  <si>
    <t>Deferred tax assets</t>
  </si>
  <si>
    <t xml:space="preserve">Additional Information Required by the Listing Requirements of </t>
  </si>
  <si>
    <t>Bursa Malaysia Securities Berhad</t>
  </si>
  <si>
    <t>Net changes in cash and cash equivalents</t>
  </si>
  <si>
    <t>Cash and cash equivalents at 1 November</t>
  </si>
  <si>
    <t>CUMULATIVE QUARTER</t>
  </si>
  <si>
    <t>Land Held for Property  Development</t>
  </si>
  <si>
    <t>Property Development costs</t>
  </si>
  <si>
    <t>Net profit from investing activities</t>
  </si>
  <si>
    <t>(The Condensed Consolidated cash flow statement should be read in conjunction with the Annual Financial Report</t>
  </si>
  <si>
    <t xml:space="preserve">          Sinking Fund and Escrow Accounts</t>
  </si>
  <si>
    <t>Other investments</t>
  </si>
  <si>
    <t xml:space="preserve">FINANCIAL </t>
  </si>
  <si>
    <t>-  gross dividend from unquoted preference</t>
  </si>
  <si>
    <t xml:space="preserve">     shares in an associated company</t>
  </si>
  <si>
    <t>-  others</t>
  </si>
  <si>
    <t>Balance at 1.11.2005</t>
  </si>
  <si>
    <t>ENDED</t>
  </si>
  <si>
    <t>Net Assets Per Share (RM)</t>
  </si>
  <si>
    <t>31/10/2006</t>
  </si>
  <si>
    <t>Selling and marketing expenses</t>
  </si>
  <si>
    <t>(UNAUDITED)</t>
  </si>
  <si>
    <t>(The figures have not been audited)</t>
  </si>
  <si>
    <t>(The Condensed Consolidated Income Statements should be read in conjunction with the Annual Financial Report for the year ended 31 October 2006)</t>
  </si>
  <si>
    <t>Bank overdraft</t>
  </si>
  <si>
    <t>Minority</t>
  </si>
  <si>
    <t>Equity</t>
  </si>
  <si>
    <t>Profit for the period</t>
  </si>
  <si>
    <t>Attributable to:</t>
  </si>
  <si>
    <t>Investment Properties</t>
  </si>
  <si>
    <t>Prepaid lease payments</t>
  </si>
  <si>
    <t>ASSETS</t>
  </si>
  <si>
    <t>Non-current Assets</t>
  </si>
  <si>
    <t>EQUITY AND LIABILITIES</t>
  </si>
  <si>
    <t>Non-current liabilities</t>
  </si>
  <si>
    <t>Total liabilities</t>
  </si>
  <si>
    <t>TOTAL EQUITY AND LIABILITIES</t>
  </si>
  <si>
    <t>TOTAL ASSETS</t>
  </si>
  <si>
    <t>Bank overdraft</t>
  </si>
  <si>
    <t>Balance at 1.11.2006</t>
  </si>
  <si>
    <t>As previously stated</t>
  </si>
  <si>
    <t>(The Condensed Consolidated Statement of Changes in Equity should be read in conjunction with the Annual Financial Report for the year ended 31 October 2006)</t>
  </si>
  <si>
    <t>Balance at 1.11.2006 (restated)</t>
  </si>
  <si>
    <t>Distributable</t>
  </si>
  <si>
    <t>Non-Distributable</t>
  </si>
  <si>
    <t>Dividend</t>
  </si>
  <si>
    <t>EQUITY</t>
  </si>
  <si>
    <t>Total Equity</t>
  </si>
  <si>
    <t>(RESTATED)</t>
  </si>
  <si>
    <t>Equity Attributable to Equity Holders of the Company</t>
  </si>
  <si>
    <t>Equity holders of the Company</t>
  </si>
  <si>
    <t>Attributable to Equity Holders of the Company</t>
  </si>
  <si>
    <t>Issue of ordinary shares pursuant to ESOS</t>
  </si>
  <si>
    <t>ESOS lapsed</t>
  </si>
  <si>
    <t xml:space="preserve"> for the year ended 31 October 2006)</t>
  </si>
  <si>
    <t>Option</t>
  </si>
  <si>
    <t>Option Reserve</t>
  </si>
  <si>
    <t xml:space="preserve"> - Basic earnings per share (sen)</t>
  </si>
  <si>
    <t>- Diluted earnings per share (sen)</t>
  </si>
  <si>
    <t>Earnings per share attributable to equity holders of the Company</t>
  </si>
  <si>
    <t>Interests</t>
  </si>
  <si>
    <r>
      <t xml:space="preserve">Effect of adopting </t>
    </r>
    <r>
      <rPr>
        <i/>
        <sz val="10"/>
        <rFont val="Times New Roman"/>
        <family val="1"/>
      </rPr>
      <t>FRS 2</t>
    </r>
  </si>
  <si>
    <t>Share of profits less losses of associated companies</t>
  </si>
  <si>
    <t xml:space="preserve">(The Condensed Consolidated Balance Sheet should be read in conjunction with the Annual Financial Report for the year </t>
  </si>
  <si>
    <t>ended 31 October 2006)</t>
  </si>
  <si>
    <t>Final dividend paid</t>
  </si>
  <si>
    <t>Interim dividend declared</t>
  </si>
  <si>
    <t>5-9</t>
  </si>
  <si>
    <t>10-14</t>
  </si>
  <si>
    <t>Cash generated from operations</t>
  </si>
  <si>
    <t>Net cash generated from  operating activities</t>
  </si>
  <si>
    <t>Tax expense</t>
  </si>
  <si>
    <t>Net cash used in financing activities</t>
  </si>
  <si>
    <t>Share option granted under ESOS</t>
  </si>
  <si>
    <t>31 July 2007</t>
  </si>
  <si>
    <t>Interim Financial Report - 31 July 2007</t>
  </si>
  <si>
    <t>AS AT 31 JULY 2007</t>
  </si>
  <si>
    <t>FOR THE PERIOD ENDED 31 JULY 2007</t>
  </si>
  <si>
    <t>THIRD QUARTER</t>
  </si>
  <si>
    <t>31/07/2006</t>
  </si>
  <si>
    <t>9 MONTHS</t>
  </si>
  <si>
    <t>31.07.2006</t>
  </si>
  <si>
    <t>Balance at 31.07.2007</t>
  </si>
  <si>
    <t xml:space="preserve">Balance at 31.07.2006 </t>
  </si>
  <si>
    <t>Cash and cash equivalents at 31 July</t>
  </si>
  <si>
    <t>31/07/2007</t>
  </si>
  <si>
    <t>31.07.2007</t>
  </si>
  <si>
    <t>9 MONTHS</t>
  </si>
  <si>
    <t>31/07/2007</t>
  </si>
  <si>
    <t>Acquisition of shares in new subsidiary companies</t>
  </si>
  <si>
    <t>Equity investments</t>
  </si>
  <si>
    <t>Net cash generated from investing activities</t>
  </si>
  <si>
    <t>Acquisition of additional shares in an existing subsidiary company</t>
  </si>
  <si>
    <t>Other financing activities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</si>
</sst>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&quot;£&quot;#,##0;\-&quot;£&quot;#,##0"/>
    <numFmt numFmtId="169" formatCode="&quot;£&quot;#,##0;[Red]\-&quot;£&quot;#,##0"/>
    <numFmt numFmtId="170" formatCode="&quot;£&quot;#,##0.00;\-&quot;£&quot;#,##0.00"/>
    <numFmt numFmtId="171" formatCode="&quot;£&quot;#,##0.00;[Red]\-&quot;£&quot;#,##0.00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_(* #,##0.0_);_(* \(#,##0.0\);_(* &quot;-&quot;??_);_(@_)"/>
    <numFmt numFmtId="177" formatCode="_(* #,##0_);_(* \(#,##0\);_(* &quot;-&quot;??_);_(@_)"/>
    <numFmt numFmtId="178" formatCode="0.0"/>
    <numFmt numFmtId="179" formatCode="0.000"/>
    <numFmt numFmtId="180" formatCode="_(* #,##0.000_);_(* \(#,##0.000\);_(* &quot;-&quot;??_);_(@_)"/>
    <numFmt numFmtId="181" formatCode="[$-809]dd\ mmmm\ yyyy"/>
    <numFmt numFmtId="182" formatCode="dd/mm/yyyy;@"/>
    <numFmt numFmtId="183" formatCode="[$-409]dddd\,\ mmmm\ dd\,\ yyyy"/>
    <numFmt numFmtId="184" formatCode="dd/mm/yy;@"/>
  </numFmts>
  <fonts count="14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 quotePrefix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" fontId="5" fillId="0" borderId="0" xfId="0" applyNumberFormat="1" applyFont="1" applyAlignment="1" quotePrefix="1">
      <alignment horizontal="center"/>
    </xf>
    <xf numFmtId="0" fontId="5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  <xf numFmtId="177" fontId="4" fillId="0" borderId="0" xfId="15" applyNumberFormat="1" applyFont="1" applyAlignment="1">
      <alignment/>
    </xf>
    <xf numFmtId="177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77" fontId="4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77" fontId="4" fillId="0" borderId="0" xfId="15" applyNumberFormat="1" applyFont="1" applyFill="1" applyAlignment="1">
      <alignment/>
    </xf>
    <xf numFmtId="177" fontId="4" fillId="0" borderId="1" xfId="15" applyNumberFormat="1" applyFont="1" applyFill="1" applyBorder="1" applyAlignment="1">
      <alignment/>
    </xf>
    <xf numFmtId="177" fontId="4" fillId="0" borderId="2" xfId="15" applyNumberFormat="1" applyFont="1" applyFill="1" applyBorder="1" applyAlignment="1">
      <alignment/>
    </xf>
    <xf numFmtId="177" fontId="4" fillId="0" borderId="3" xfId="15" applyNumberFormat="1" applyFont="1" applyFill="1" applyBorder="1" applyAlignment="1">
      <alignment/>
    </xf>
    <xf numFmtId="43" fontId="4" fillId="0" borderId="4" xfId="15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177" fontId="4" fillId="0" borderId="5" xfId="15" applyNumberFormat="1" applyFont="1" applyFill="1" applyBorder="1" applyAlignment="1">
      <alignment/>
    </xf>
    <xf numFmtId="177" fontId="4" fillId="0" borderId="0" xfId="15" applyNumberFormat="1" applyFont="1" applyFill="1" applyBorder="1" applyAlignment="1">
      <alignment/>
    </xf>
    <xf numFmtId="177" fontId="4" fillId="0" borderId="0" xfId="15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5" xfId="0" applyNumberFormat="1" applyFont="1" applyFill="1" applyBorder="1" applyAlignment="1">
      <alignment/>
    </xf>
    <xf numFmtId="177" fontId="12" fillId="0" borderId="0" xfId="15" applyNumberFormat="1" applyFont="1" applyFill="1" applyAlignment="1">
      <alignment/>
    </xf>
    <xf numFmtId="2" fontId="4" fillId="0" borderId="0" xfId="0" applyNumberFormat="1" applyFont="1" applyFill="1" applyAlignment="1" quotePrefix="1">
      <alignment horizontal="righ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 quotePrefix="1">
      <alignment horizontal="center"/>
    </xf>
    <xf numFmtId="177" fontId="6" fillId="0" borderId="0" xfId="15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82" fontId="6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 quotePrefix="1">
      <alignment/>
    </xf>
    <xf numFmtId="184" fontId="6" fillId="0" borderId="0" xfId="0" applyNumberFormat="1" applyFont="1" applyFill="1" applyAlignment="1">
      <alignment horizontal="center"/>
    </xf>
    <xf numFmtId="184" fontId="4" fillId="0" borderId="0" xfId="0" applyNumberFormat="1" applyFont="1" applyFill="1" applyAlignment="1">
      <alignment/>
    </xf>
    <xf numFmtId="14" fontId="6" fillId="0" borderId="0" xfId="0" applyNumberFormat="1" applyFont="1" applyFill="1" applyAlignment="1">
      <alignment horizontal="center"/>
    </xf>
    <xf numFmtId="0" fontId="4" fillId="0" borderId="0" xfId="0" applyFont="1" applyBorder="1" applyAlignment="1">
      <alignment/>
    </xf>
    <xf numFmtId="177" fontId="4" fillId="0" borderId="3" xfId="15" applyNumberFormat="1" applyFont="1" applyBorder="1" applyAlignment="1">
      <alignment/>
    </xf>
    <xf numFmtId="0" fontId="6" fillId="0" borderId="0" xfId="0" applyFont="1" applyFill="1" applyAlignment="1">
      <alignment/>
    </xf>
    <xf numFmtId="177" fontId="4" fillId="0" borderId="3" xfId="0" applyNumberFormat="1" applyFont="1" applyFill="1" applyBorder="1" applyAlignment="1">
      <alignment/>
    </xf>
    <xf numFmtId="177" fontId="4" fillId="0" borderId="3" xfId="0" applyNumberFormat="1" applyFont="1" applyBorder="1" applyAlignment="1">
      <alignment/>
    </xf>
    <xf numFmtId="0" fontId="6" fillId="0" borderId="0" xfId="0" applyFont="1" applyAlignment="1">
      <alignment horizontal="center"/>
    </xf>
    <xf numFmtId="43" fontId="4" fillId="0" borderId="0" xfId="15" applyFont="1" applyFill="1" applyAlignment="1">
      <alignment/>
    </xf>
    <xf numFmtId="43" fontId="4" fillId="0" borderId="5" xfId="15" applyFont="1" applyFill="1" applyBorder="1" applyAlignment="1">
      <alignment/>
    </xf>
    <xf numFmtId="177" fontId="4" fillId="0" borderId="0" xfId="15" applyNumberFormat="1" applyFont="1" applyBorder="1" applyAlignment="1">
      <alignment/>
    </xf>
    <xf numFmtId="177" fontId="4" fillId="0" borderId="5" xfId="15" applyNumberFormat="1" applyFont="1" applyBorder="1" applyAlignment="1">
      <alignment/>
    </xf>
    <xf numFmtId="0" fontId="4" fillId="0" borderId="5" xfId="0" applyFont="1" applyBorder="1" applyAlignment="1">
      <alignment/>
    </xf>
    <xf numFmtId="177" fontId="4" fillId="0" borderId="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 quotePrefix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457200</xdr:colOff>
      <xdr:row>9</xdr:row>
      <xdr:rowOff>123825</xdr:rowOff>
    </xdr:from>
    <xdr:to>
      <xdr:col>13</xdr:col>
      <xdr:colOff>895350</xdr:colOff>
      <xdr:row>9</xdr:row>
      <xdr:rowOff>123825</xdr:rowOff>
    </xdr:to>
    <xdr:sp>
      <xdr:nvSpPr>
        <xdr:cNvPr id="1" name="Line 2"/>
        <xdr:cNvSpPr>
          <a:spLocks/>
        </xdr:cNvSpPr>
      </xdr:nvSpPr>
      <xdr:spPr>
        <a:xfrm>
          <a:off x="7953375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9</xdr:row>
      <xdr:rowOff>95250</xdr:rowOff>
    </xdr:from>
    <xdr:to>
      <xdr:col>5</xdr:col>
      <xdr:colOff>561975</xdr:colOff>
      <xdr:row>9</xdr:row>
      <xdr:rowOff>104775</xdr:rowOff>
    </xdr:to>
    <xdr:sp>
      <xdr:nvSpPr>
        <xdr:cNvPr id="2" name="Line 3"/>
        <xdr:cNvSpPr>
          <a:spLocks/>
        </xdr:cNvSpPr>
      </xdr:nvSpPr>
      <xdr:spPr>
        <a:xfrm flipH="1" flipV="1">
          <a:off x="3609975" y="1743075"/>
          <a:ext cx="1219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10</xdr:row>
      <xdr:rowOff>114300</xdr:rowOff>
    </xdr:from>
    <xdr:to>
      <xdr:col>5</xdr:col>
      <xdr:colOff>19050</xdr:colOff>
      <xdr:row>10</xdr:row>
      <xdr:rowOff>114300</xdr:rowOff>
    </xdr:to>
    <xdr:sp>
      <xdr:nvSpPr>
        <xdr:cNvPr id="3" name="Line 4"/>
        <xdr:cNvSpPr>
          <a:spLocks/>
        </xdr:cNvSpPr>
      </xdr:nvSpPr>
      <xdr:spPr>
        <a:xfrm flipH="1">
          <a:off x="3676650" y="19335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10</xdr:row>
      <xdr:rowOff>123825</xdr:rowOff>
    </xdr:from>
    <xdr:to>
      <xdr:col>7</xdr:col>
      <xdr:colOff>638175</xdr:colOff>
      <xdr:row>10</xdr:row>
      <xdr:rowOff>123825</xdr:rowOff>
    </xdr:to>
    <xdr:sp>
      <xdr:nvSpPr>
        <xdr:cNvPr id="4" name="Line 5"/>
        <xdr:cNvSpPr>
          <a:spLocks/>
        </xdr:cNvSpPr>
      </xdr:nvSpPr>
      <xdr:spPr>
        <a:xfrm>
          <a:off x="5629275" y="19431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466725</xdr:colOff>
      <xdr:row>10</xdr:row>
      <xdr:rowOff>142875</xdr:rowOff>
    </xdr:from>
    <xdr:to>
      <xdr:col>12</xdr:col>
      <xdr:colOff>161925</xdr:colOff>
      <xdr:row>10</xdr:row>
      <xdr:rowOff>142875</xdr:rowOff>
    </xdr:to>
    <xdr:sp>
      <xdr:nvSpPr>
        <xdr:cNvPr id="5" name="Line 6"/>
        <xdr:cNvSpPr>
          <a:spLocks/>
        </xdr:cNvSpPr>
      </xdr:nvSpPr>
      <xdr:spPr>
        <a:xfrm>
          <a:off x="7962900" y="19621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123825</xdr:rowOff>
    </xdr:from>
    <xdr:to>
      <xdr:col>9</xdr:col>
      <xdr:colOff>400050</xdr:colOff>
      <xdr:row>10</xdr:row>
      <xdr:rowOff>123825</xdr:rowOff>
    </xdr:to>
    <xdr:sp>
      <xdr:nvSpPr>
        <xdr:cNvPr id="6" name="Line 7"/>
        <xdr:cNvSpPr>
          <a:spLocks/>
        </xdr:cNvSpPr>
      </xdr:nvSpPr>
      <xdr:spPr>
        <a:xfrm flipH="1">
          <a:off x="6419850" y="19431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E24"/>
  <sheetViews>
    <sheetView showGridLines="0" tabSelected="1" zoomScaleSheetLayoutView="75" workbookViewId="0" topLeftCell="A8">
      <selection activeCell="A25" sqref="A25"/>
    </sheetView>
  </sheetViews>
  <sheetFormatPr defaultColWidth="9.140625" defaultRowHeight="12.75"/>
  <cols>
    <col min="3" max="3" width="38.140625" style="0" customWidth="1"/>
    <col min="5" max="5" width="22.8515625" style="0" customWidth="1"/>
  </cols>
  <sheetData>
    <row r="8" ht="12.75">
      <c r="D8" s="18"/>
    </row>
    <row r="9" ht="12.75">
      <c r="D9" s="19"/>
    </row>
    <row r="17" spans="1:5" ht="18.75" customHeight="1">
      <c r="A17" s="62" t="s">
        <v>19</v>
      </c>
      <c r="B17" s="62"/>
      <c r="C17" s="62"/>
      <c r="D17" s="62"/>
      <c r="E17" s="62"/>
    </row>
    <row r="18" spans="1:5" ht="18.75" customHeight="1">
      <c r="A18" s="62" t="s">
        <v>56</v>
      </c>
      <c r="B18" s="62"/>
      <c r="C18" s="62"/>
      <c r="D18" s="62"/>
      <c r="E18" s="62"/>
    </row>
    <row r="19" spans="1:5" ht="18.75" customHeight="1">
      <c r="A19" s="62" t="s">
        <v>21</v>
      </c>
      <c r="B19" s="62"/>
      <c r="C19" s="62"/>
      <c r="D19" s="62"/>
      <c r="E19" s="62"/>
    </row>
    <row r="20" ht="18.75" customHeight="1">
      <c r="C20" s="1"/>
    </row>
    <row r="21" ht="18.75">
      <c r="C21" s="1"/>
    </row>
    <row r="22" ht="18.75">
      <c r="C22" s="1"/>
    </row>
    <row r="23" spans="1:5" ht="18.75">
      <c r="A23" s="62" t="s">
        <v>57</v>
      </c>
      <c r="B23" s="62"/>
      <c r="C23" s="62"/>
      <c r="D23" s="62"/>
      <c r="E23" s="62"/>
    </row>
    <row r="24" spans="1:5" ht="18.75">
      <c r="A24" s="63" t="s">
        <v>159</v>
      </c>
      <c r="B24" s="63"/>
      <c r="C24" s="63"/>
      <c r="D24" s="63"/>
      <c r="E24" s="63"/>
    </row>
  </sheetData>
  <mergeCells count="5">
    <mergeCell ref="A23:E23"/>
    <mergeCell ref="A24:E24"/>
    <mergeCell ref="A17:E17"/>
    <mergeCell ref="A18:E18"/>
    <mergeCell ref="A19:E19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40"/>
  <sheetViews>
    <sheetView showGridLines="0" zoomScale="75" zoomScaleNormal="75" zoomScaleSheetLayoutView="75" workbookViewId="0" topLeftCell="A1">
      <selection activeCell="O14" sqref="O14"/>
    </sheetView>
  </sheetViews>
  <sheetFormatPr defaultColWidth="9.140625" defaultRowHeight="12.75"/>
  <cols>
    <col min="1" max="1" width="2.140625" style="4" customWidth="1"/>
    <col min="2" max="6" width="9.140625" style="4" customWidth="1"/>
    <col min="7" max="7" width="9.140625" style="5" customWidth="1"/>
    <col min="8" max="8" width="9.140625" style="4" customWidth="1"/>
    <col min="9" max="9" width="12.57421875" style="4" customWidth="1"/>
    <col min="10" max="10" width="2.00390625" style="4" customWidth="1"/>
    <col min="11" max="16384" width="9.140625" style="4" customWidth="1"/>
  </cols>
  <sheetData>
    <row r="2" ht="14.25" customHeight="1"/>
    <row r="3" spans="1:9" ht="14.25" customHeight="1">
      <c r="A3" s="65" t="s">
        <v>19</v>
      </c>
      <c r="B3" s="65"/>
      <c r="C3" s="65"/>
      <c r="D3" s="65"/>
      <c r="E3" s="65"/>
      <c r="F3" s="65"/>
      <c r="G3" s="65"/>
      <c r="H3" s="65"/>
      <c r="I3" s="65"/>
    </row>
    <row r="4" spans="1:9" ht="14.25" customHeight="1">
      <c r="A4" s="65" t="s">
        <v>56</v>
      </c>
      <c r="B4" s="65"/>
      <c r="C4" s="65"/>
      <c r="D4" s="65"/>
      <c r="E4" s="65"/>
      <c r="F4" s="65"/>
      <c r="G4" s="65"/>
      <c r="H4" s="65"/>
      <c r="I4" s="65"/>
    </row>
    <row r="5" spans="1:9" ht="14.25" customHeight="1">
      <c r="A5" s="65" t="s">
        <v>21</v>
      </c>
      <c r="B5" s="65"/>
      <c r="C5" s="65"/>
      <c r="D5" s="65"/>
      <c r="E5" s="65"/>
      <c r="F5" s="65"/>
      <c r="G5" s="65"/>
      <c r="H5" s="65"/>
      <c r="I5" s="65"/>
    </row>
    <row r="7" spans="1:9" ht="12.75" customHeight="1">
      <c r="A7" s="64" t="s">
        <v>160</v>
      </c>
      <c r="B7" s="64"/>
      <c r="C7" s="64"/>
      <c r="D7" s="64"/>
      <c r="E7" s="64"/>
      <c r="F7" s="64"/>
      <c r="G7" s="64"/>
      <c r="H7" s="64"/>
      <c r="I7" s="64"/>
    </row>
    <row r="8" ht="14.25">
      <c r="D8" s="2"/>
    </row>
    <row r="9" ht="14.25">
      <c r="D9" s="2"/>
    </row>
    <row r="10" ht="14.25">
      <c r="D10" s="2"/>
    </row>
    <row r="11" ht="14.25">
      <c r="D11" s="2"/>
    </row>
    <row r="12" ht="14.25">
      <c r="D12" s="2"/>
    </row>
    <row r="13" ht="14.25">
      <c r="D13" s="3"/>
    </row>
    <row r="16" spans="1:9" ht="15">
      <c r="A16" s="6"/>
      <c r="B16" s="6"/>
      <c r="C16" s="6"/>
      <c r="D16" s="6"/>
      <c r="E16" s="6"/>
      <c r="F16" s="6"/>
      <c r="I16" s="7" t="s">
        <v>69</v>
      </c>
    </row>
    <row r="17" spans="1:9" ht="15">
      <c r="A17" s="6"/>
      <c r="B17" s="6"/>
      <c r="C17" s="6"/>
      <c r="D17" s="6"/>
      <c r="E17" s="6"/>
      <c r="F17" s="6"/>
      <c r="I17" s="7"/>
    </row>
    <row r="18" spans="1:9" ht="15">
      <c r="A18" s="6" t="s">
        <v>68</v>
      </c>
      <c r="B18" s="6"/>
      <c r="C18" s="6"/>
      <c r="D18" s="6"/>
      <c r="E18" s="6"/>
      <c r="F18" s="6"/>
      <c r="I18" s="7">
        <v>1</v>
      </c>
    </row>
    <row r="19" spans="1:9" ht="15">
      <c r="A19" s="6"/>
      <c r="B19" s="6"/>
      <c r="C19" s="6"/>
      <c r="D19" s="6"/>
      <c r="E19" s="6"/>
      <c r="F19" s="6"/>
      <c r="I19" s="7"/>
    </row>
    <row r="20" spans="1:9" ht="15">
      <c r="A20" s="6" t="s">
        <v>70</v>
      </c>
      <c r="B20" s="6"/>
      <c r="C20" s="6"/>
      <c r="D20" s="6"/>
      <c r="E20" s="6"/>
      <c r="F20" s="6"/>
      <c r="I20" s="7">
        <v>2</v>
      </c>
    </row>
    <row r="21" spans="1:9" ht="15">
      <c r="A21" s="6"/>
      <c r="B21" s="6"/>
      <c r="C21" s="6"/>
      <c r="D21" s="6"/>
      <c r="E21" s="6"/>
      <c r="F21" s="6"/>
      <c r="I21" s="7"/>
    </row>
    <row r="22" spans="1:9" ht="15">
      <c r="A22" s="6" t="s">
        <v>71</v>
      </c>
      <c r="B22" s="6"/>
      <c r="C22" s="6"/>
      <c r="D22" s="6"/>
      <c r="E22" s="6"/>
      <c r="F22" s="6"/>
      <c r="I22" s="7">
        <v>3</v>
      </c>
    </row>
    <row r="23" spans="1:9" ht="15">
      <c r="A23" s="6"/>
      <c r="B23" s="6"/>
      <c r="C23" s="6"/>
      <c r="D23" s="6"/>
      <c r="E23" s="6"/>
      <c r="F23" s="6"/>
      <c r="I23" s="7"/>
    </row>
    <row r="24" spans="1:9" ht="15">
      <c r="A24" s="6" t="s">
        <v>72</v>
      </c>
      <c r="B24" s="6"/>
      <c r="C24" s="6"/>
      <c r="D24" s="6"/>
      <c r="E24" s="6"/>
      <c r="F24" s="6"/>
      <c r="I24" s="7">
        <v>4</v>
      </c>
    </row>
    <row r="25" spans="1:9" ht="15">
      <c r="A25" s="6"/>
      <c r="B25" s="6"/>
      <c r="C25" s="6"/>
      <c r="D25" s="6"/>
      <c r="E25" s="6"/>
      <c r="F25" s="6"/>
      <c r="I25" s="7"/>
    </row>
    <row r="26" spans="1:9" ht="15">
      <c r="A26" s="6" t="s">
        <v>78</v>
      </c>
      <c r="B26" s="6"/>
      <c r="C26" s="6"/>
      <c r="D26" s="6"/>
      <c r="E26" s="6"/>
      <c r="F26" s="6"/>
      <c r="I26" s="8" t="s">
        <v>152</v>
      </c>
    </row>
    <row r="27" spans="1:9" ht="15">
      <c r="A27" s="6"/>
      <c r="B27" s="6"/>
      <c r="C27" s="6"/>
      <c r="D27" s="6"/>
      <c r="E27" s="6"/>
      <c r="F27" s="6"/>
      <c r="I27" s="7"/>
    </row>
    <row r="28" spans="1:6" ht="15">
      <c r="A28" s="15" t="s">
        <v>86</v>
      </c>
      <c r="B28" s="6"/>
      <c r="C28" s="6"/>
      <c r="D28" s="6"/>
      <c r="E28" s="6"/>
      <c r="F28" s="6"/>
    </row>
    <row r="29" spans="2:9" ht="15">
      <c r="B29" s="6" t="s">
        <v>87</v>
      </c>
      <c r="C29" s="6"/>
      <c r="D29" s="6"/>
      <c r="E29" s="6"/>
      <c r="F29" s="6"/>
      <c r="G29" s="7"/>
      <c r="I29" s="9" t="s">
        <v>153</v>
      </c>
    </row>
    <row r="30" spans="1:7" ht="15">
      <c r="A30" s="6"/>
      <c r="B30" s="6"/>
      <c r="C30" s="6"/>
      <c r="D30" s="6"/>
      <c r="E30" s="6"/>
      <c r="F30" s="6"/>
      <c r="G30" s="7"/>
    </row>
    <row r="31" spans="1:7" ht="15">
      <c r="A31" s="6"/>
      <c r="B31" s="6"/>
      <c r="C31" s="6"/>
      <c r="D31" s="6"/>
      <c r="E31" s="6"/>
      <c r="F31" s="6"/>
      <c r="G31" s="7"/>
    </row>
    <row r="32" spans="1:7" ht="15">
      <c r="A32" s="6"/>
      <c r="B32" s="6"/>
      <c r="C32" s="6"/>
      <c r="D32" s="6"/>
      <c r="E32" s="6"/>
      <c r="F32" s="6"/>
      <c r="G32" s="7"/>
    </row>
    <row r="33" spans="1:7" ht="15">
      <c r="A33" s="6"/>
      <c r="B33" s="6"/>
      <c r="C33" s="6"/>
      <c r="D33" s="6"/>
      <c r="E33" s="6"/>
      <c r="F33" s="6"/>
      <c r="G33" s="7"/>
    </row>
    <row r="34" spans="1:7" ht="15">
      <c r="A34" s="6"/>
      <c r="B34" s="6"/>
      <c r="C34" s="6"/>
      <c r="D34" s="6"/>
      <c r="E34" s="6"/>
      <c r="F34" s="6"/>
      <c r="G34" s="7"/>
    </row>
    <row r="35" spans="1:7" ht="15">
      <c r="A35" s="6"/>
      <c r="B35" s="6"/>
      <c r="C35" s="6"/>
      <c r="D35" s="6"/>
      <c r="E35" s="6"/>
      <c r="F35" s="6"/>
      <c r="G35" s="7"/>
    </row>
    <row r="36" spans="1:7" ht="15">
      <c r="A36" s="6"/>
      <c r="B36" s="6"/>
      <c r="C36" s="6"/>
      <c r="D36" s="6"/>
      <c r="E36" s="6"/>
      <c r="F36" s="6"/>
      <c r="G36" s="7"/>
    </row>
    <row r="37" spans="1:7" ht="15">
      <c r="A37" s="6"/>
      <c r="B37" s="6"/>
      <c r="C37" s="6"/>
      <c r="D37" s="6"/>
      <c r="E37" s="6"/>
      <c r="F37" s="6"/>
      <c r="G37" s="7"/>
    </row>
    <row r="38" spans="1:7" ht="15">
      <c r="A38" s="6"/>
      <c r="B38" s="6"/>
      <c r="C38" s="6"/>
      <c r="D38" s="6"/>
      <c r="E38" s="6"/>
      <c r="F38" s="6"/>
      <c r="G38" s="7"/>
    </row>
    <row r="39" spans="1:7" ht="15">
      <c r="A39" s="6"/>
      <c r="B39" s="6"/>
      <c r="C39" s="6"/>
      <c r="D39" s="6"/>
      <c r="E39" s="6"/>
      <c r="F39" s="6"/>
      <c r="G39" s="7"/>
    </row>
    <row r="40" spans="1:7" ht="15">
      <c r="A40" s="6"/>
      <c r="B40" s="6"/>
      <c r="C40" s="6"/>
      <c r="D40" s="6"/>
      <c r="E40" s="6"/>
      <c r="F40" s="6"/>
      <c r="G40" s="7"/>
    </row>
  </sheetData>
  <mergeCells count="4">
    <mergeCell ref="A7:I7"/>
    <mergeCell ref="A3:I3"/>
    <mergeCell ref="A4:I4"/>
    <mergeCell ref="A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showGridLines="0" zoomScale="75" zoomScaleNormal="75" zoomScaleSheetLayoutView="100" workbookViewId="0" topLeftCell="A38">
      <selection activeCell="E54" sqref="E54"/>
    </sheetView>
  </sheetViews>
  <sheetFormatPr defaultColWidth="9.140625" defaultRowHeight="12.75"/>
  <cols>
    <col min="1" max="1" width="2.8515625" style="17" customWidth="1"/>
    <col min="2" max="2" width="3.00390625" style="17" customWidth="1"/>
    <col min="3" max="3" width="32.57421875" style="17" customWidth="1"/>
    <col min="4" max="4" width="17.7109375" style="17" customWidth="1"/>
    <col min="5" max="5" width="15.57421875" style="17" bestFit="1" customWidth="1"/>
    <col min="6" max="6" width="9.140625" style="17" customWidth="1"/>
    <col min="7" max="7" width="13.28125" style="17" bestFit="1" customWidth="1"/>
    <col min="8" max="8" width="4.57421875" style="17" customWidth="1"/>
    <col min="9" max="9" width="9.140625" style="17" customWidth="1"/>
    <col min="10" max="10" width="7.57421875" style="17" customWidth="1"/>
    <col min="11" max="16384" width="9.140625" style="17" customWidth="1"/>
  </cols>
  <sheetData>
    <row r="1" spans="8:9" ht="15">
      <c r="H1" s="15">
        <v>1</v>
      </c>
      <c r="I1" s="40"/>
    </row>
    <row r="2" ht="14.25">
      <c r="D2" s="21" t="s">
        <v>19</v>
      </c>
    </row>
    <row r="3" ht="14.25">
      <c r="D3" s="21" t="s">
        <v>20</v>
      </c>
    </row>
    <row r="4" ht="14.25">
      <c r="D4" s="21" t="s">
        <v>21</v>
      </c>
    </row>
    <row r="5" ht="14.25">
      <c r="D5" s="21" t="s">
        <v>22</v>
      </c>
    </row>
    <row r="6" spans="4:6" ht="15">
      <c r="D6" s="21" t="s">
        <v>161</v>
      </c>
      <c r="F6" s="22"/>
    </row>
    <row r="7" spans="4:6" ht="15">
      <c r="D7" s="21"/>
      <c r="F7" s="22"/>
    </row>
    <row r="9" spans="5:7" ht="12.75">
      <c r="E9" s="16" t="s">
        <v>106</v>
      </c>
      <c r="F9" s="16"/>
      <c r="G9" s="42" t="s">
        <v>133</v>
      </c>
    </row>
    <row r="10" spans="5:7" ht="12.75">
      <c r="E10" s="16" t="s">
        <v>23</v>
      </c>
      <c r="F10" s="16"/>
      <c r="G10" s="16" t="s">
        <v>23</v>
      </c>
    </row>
    <row r="11" spans="5:7" ht="12.75">
      <c r="E11" s="16" t="s">
        <v>79</v>
      </c>
      <c r="F11" s="16"/>
      <c r="G11" s="16" t="s">
        <v>4</v>
      </c>
    </row>
    <row r="12" spans="5:7" ht="12.75">
      <c r="E12" s="16" t="s">
        <v>97</v>
      </c>
      <c r="F12" s="16"/>
      <c r="G12" s="16" t="s">
        <v>24</v>
      </c>
    </row>
    <row r="13" spans="5:7" ht="12.75">
      <c r="E13" s="16" t="s">
        <v>25</v>
      </c>
      <c r="F13" s="16"/>
      <c r="G13" s="16" t="s">
        <v>25</v>
      </c>
    </row>
    <row r="14" spans="5:7" ht="12.75">
      <c r="E14" s="49" t="s">
        <v>170</v>
      </c>
      <c r="F14" s="16"/>
      <c r="G14" s="41" t="s">
        <v>104</v>
      </c>
    </row>
    <row r="15" spans="5:7" ht="12.75">
      <c r="E15" s="16" t="s">
        <v>9</v>
      </c>
      <c r="G15" s="16" t="s">
        <v>9</v>
      </c>
    </row>
    <row r="16" spans="5:8" ht="12.75">
      <c r="E16" s="42"/>
      <c r="F16" s="23"/>
      <c r="H16" s="23"/>
    </row>
    <row r="17" spans="2:8" ht="12.75">
      <c r="B17" s="52" t="s">
        <v>116</v>
      </c>
      <c r="E17" s="42"/>
      <c r="F17" s="23"/>
      <c r="G17" s="32"/>
      <c r="H17" s="23"/>
    </row>
    <row r="18" spans="2:8" ht="12.75">
      <c r="B18" s="52" t="s">
        <v>117</v>
      </c>
      <c r="E18" s="42"/>
      <c r="F18" s="23"/>
      <c r="G18" s="32"/>
      <c r="H18" s="23"/>
    </row>
    <row r="19" spans="2:8" ht="12.75">
      <c r="B19" s="17" t="s">
        <v>26</v>
      </c>
      <c r="E19" s="23">
        <v>50422</v>
      </c>
      <c r="F19" s="23"/>
      <c r="G19" s="23">
        <v>47207</v>
      </c>
      <c r="H19" s="23"/>
    </row>
    <row r="20" spans="2:8" ht="12.75">
      <c r="B20" s="17" t="s">
        <v>114</v>
      </c>
      <c r="E20" s="23">
        <v>114915</v>
      </c>
      <c r="F20" s="23"/>
      <c r="G20" s="23">
        <v>92180</v>
      </c>
      <c r="H20" s="23"/>
    </row>
    <row r="21" spans="2:8" ht="12.75">
      <c r="B21" s="17" t="s">
        <v>115</v>
      </c>
      <c r="E21" s="23">
        <v>892</v>
      </c>
      <c r="F21" s="23"/>
      <c r="G21" s="23">
        <v>899</v>
      </c>
      <c r="H21" s="23"/>
    </row>
    <row r="22" spans="2:8" ht="12.75">
      <c r="B22" s="17" t="s">
        <v>91</v>
      </c>
      <c r="E22" s="23">
        <v>830491</v>
      </c>
      <c r="F22" s="23"/>
      <c r="G22" s="23">
        <v>735826</v>
      </c>
      <c r="H22" s="23"/>
    </row>
    <row r="23" spans="2:8" ht="12.75">
      <c r="B23" s="17" t="s">
        <v>27</v>
      </c>
      <c r="E23" s="23">
        <v>134203</v>
      </c>
      <c r="F23" s="23"/>
      <c r="G23" s="23">
        <v>210058</v>
      </c>
      <c r="H23" s="23"/>
    </row>
    <row r="24" spans="2:8" ht="12.75">
      <c r="B24" s="17" t="s">
        <v>28</v>
      </c>
      <c r="E24" s="23">
        <v>1075</v>
      </c>
      <c r="F24" s="23"/>
      <c r="G24" s="23">
        <v>17724</v>
      </c>
      <c r="H24" s="23"/>
    </row>
    <row r="25" spans="2:8" ht="12.75">
      <c r="B25" s="17" t="s">
        <v>33</v>
      </c>
      <c r="E25" s="23">
        <v>408</v>
      </c>
      <c r="F25" s="23"/>
      <c r="G25" s="23">
        <v>400</v>
      </c>
      <c r="H25" s="23"/>
    </row>
    <row r="26" spans="2:8" ht="12.75">
      <c r="B26" s="17" t="s">
        <v>85</v>
      </c>
      <c r="E26" s="23">
        <v>528</v>
      </c>
      <c r="F26" s="23"/>
      <c r="G26" s="23">
        <v>644</v>
      </c>
      <c r="H26" s="23"/>
    </row>
    <row r="27" spans="5:8" ht="12.75">
      <c r="E27" s="24">
        <f>SUM(E19:E26)</f>
        <v>1132934</v>
      </c>
      <c r="F27" s="24"/>
      <c r="G27" s="24">
        <f>SUM(G19:G26)</f>
        <v>1104938</v>
      </c>
      <c r="H27" s="23"/>
    </row>
    <row r="28" spans="2:8" ht="12.75">
      <c r="B28" s="52" t="s">
        <v>29</v>
      </c>
      <c r="E28" s="23"/>
      <c r="F28" s="23"/>
      <c r="G28" s="23"/>
      <c r="H28" s="23"/>
    </row>
    <row r="29" spans="2:8" ht="12.75">
      <c r="B29" s="17" t="s">
        <v>92</v>
      </c>
      <c r="E29" s="23">
        <v>727679</v>
      </c>
      <c r="F29" s="23"/>
      <c r="G29" s="23">
        <v>715653</v>
      </c>
      <c r="H29" s="23"/>
    </row>
    <row r="30" spans="2:8" ht="12.75">
      <c r="B30" s="17" t="s">
        <v>30</v>
      </c>
      <c r="E30" s="23">
        <v>32778</v>
      </c>
      <c r="F30" s="23"/>
      <c r="G30" s="23">
        <v>25745</v>
      </c>
      <c r="H30" s="23"/>
    </row>
    <row r="31" spans="2:8" ht="12.75">
      <c r="B31" s="17" t="s">
        <v>31</v>
      </c>
      <c r="E31" s="23">
        <v>21129</v>
      </c>
      <c r="F31" s="23"/>
      <c r="G31" s="23">
        <v>25423</v>
      </c>
      <c r="H31" s="23"/>
    </row>
    <row r="32" spans="2:8" ht="12.75">
      <c r="B32" s="17" t="s">
        <v>32</v>
      </c>
      <c r="E32" s="23">
        <v>412657</v>
      </c>
      <c r="F32" s="23"/>
      <c r="G32" s="23">
        <v>419031</v>
      </c>
      <c r="H32" s="23"/>
    </row>
    <row r="33" spans="2:8" ht="12.75">
      <c r="B33" s="17" t="s">
        <v>73</v>
      </c>
      <c r="E33" s="23">
        <v>19710</v>
      </c>
      <c r="F33" s="23"/>
      <c r="G33" s="23">
        <v>19423</v>
      </c>
      <c r="H33" s="23"/>
    </row>
    <row r="34" spans="2:8" ht="12.75">
      <c r="B34" s="17" t="s">
        <v>81</v>
      </c>
      <c r="E34" s="23">
        <v>14338</v>
      </c>
      <c r="F34" s="23"/>
      <c r="G34" s="23">
        <v>11830</v>
      </c>
      <c r="H34" s="23"/>
    </row>
    <row r="35" spans="2:8" ht="12.75">
      <c r="B35" s="17" t="s">
        <v>34</v>
      </c>
      <c r="E35" s="23">
        <v>185331</v>
      </c>
      <c r="F35" s="23"/>
      <c r="G35" s="23">
        <v>204151</v>
      </c>
      <c r="H35" s="23"/>
    </row>
    <row r="36" spans="2:8" ht="12.75">
      <c r="B36" s="17" t="s">
        <v>55</v>
      </c>
      <c r="E36" s="23">
        <v>143797</v>
      </c>
      <c r="F36" s="23"/>
      <c r="G36" s="23">
        <v>99733</v>
      </c>
      <c r="H36" s="23"/>
    </row>
    <row r="37" spans="5:8" ht="12.75">
      <c r="E37" s="24">
        <f>SUM(E29:E36)</f>
        <v>1557419</v>
      </c>
      <c r="F37" s="24"/>
      <c r="G37" s="24">
        <f>SUM(G29:G36)</f>
        <v>1520989</v>
      </c>
      <c r="H37" s="23"/>
    </row>
    <row r="38" spans="2:8" ht="13.5" thickBot="1">
      <c r="B38" s="52" t="s">
        <v>122</v>
      </c>
      <c r="E38" s="25">
        <f>E27+E37</f>
        <v>2690353</v>
      </c>
      <c r="F38" s="25"/>
      <c r="G38" s="25">
        <f>G27+G37</f>
        <v>2625927</v>
      </c>
      <c r="H38" s="23"/>
    </row>
    <row r="39" spans="2:8" ht="13.5" thickTop="1">
      <c r="B39" s="52"/>
      <c r="E39" s="31"/>
      <c r="F39" s="31"/>
      <c r="G39" s="31"/>
      <c r="H39" s="23"/>
    </row>
    <row r="40" spans="2:8" ht="12.75">
      <c r="B40" s="52" t="s">
        <v>118</v>
      </c>
      <c r="E40" s="23"/>
      <c r="F40" s="23"/>
      <c r="G40" s="23"/>
      <c r="H40" s="23"/>
    </row>
    <row r="41" spans="2:8" ht="12.75">
      <c r="B41" s="52" t="s">
        <v>131</v>
      </c>
      <c r="E41" s="23"/>
      <c r="F41" s="23"/>
      <c r="G41" s="23"/>
      <c r="H41" s="23"/>
    </row>
    <row r="42" spans="2:8" ht="12.75">
      <c r="B42" s="17" t="s">
        <v>37</v>
      </c>
      <c r="E42" s="23">
        <v>504454</v>
      </c>
      <c r="F42" s="23"/>
      <c r="G42" s="23">
        <v>498513</v>
      </c>
      <c r="H42" s="23"/>
    </row>
    <row r="43" spans="2:8" ht="12.75">
      <c r="B43" s="17" t="s">
        <v>38</v>
      </c>
      <c r="E43" s="23"/>
      <c r="F43" s="23"/>
      <c r="G43" s="23"/>
      <c r="H43" s="23"/>
    </row>
    <row r="44" spans="3:8" ht="12.75">
      <c r="C44" s="17" t="s">
        <v>39</v>
      </c>
      <c r="E44" s="23">
        <v>438430</v>
      </c>
      <c r="F44" s="23"/>
      <c r="G44" s="23">
        <v>417274</v>
      </c>
      <c r="H44" s="23"/>
    </row>
    <row r="45" spans="3:8" ht="12.75">
      <c r="C45" s="17" t="s">
        <v>141</v>
      </c>
      <c r="E45" s="23">
        <v>0</v>
      </c>
      <c r="F45" s="23"/>
      <c r="G45" s="23">
        <v>1395</v>
      </c>
      <c r="H45" s="23"/>
    </row>
    <row r="46" spans="3:8" ht="12.75">
      <c r="C46" s="17" t="s">
        <v>40</v>
      </c>
      <c r="E46" s="23">
        <v>798203</v>
      </c>
      <c r="F46" s="23"/>
      <c r="G46" s="23">
        <v>689513</v>
      </c>
      <c r="H46" s="23"/>
    </row>
    <row r="47" spans="3:8" ht="12.75">
      <c r="C47" s="17" t="s">
        <v>52</v>
      </c>
      <c r="E47" s="26">
        <v>49100</v>
      </c>
      <c r="F47" s="26"/>
      <c r="G47" s="26">
        <v>95715</v>
      </c>
      <c r="H47" s="23"/>
    </row>
    <row r="48" spans="2:8" ht="12.75">
      <c r="B48" s="52" t="s">
        <v>134</v>
      </c>
      <c r="E48" s="23">
        <f>SUM(E42:E47)</f>
        <v>1790187</v>
      </c>
      <c r="F48" s="23"/>
      <c r="G48" s="23">
        <f>SUM(G42:G47)</f>
        <v>1702410</v>
      </c>
      <c r="H48" s="23"/>
    </row>
    <row r="49" spans="2:8" ht="12.75">
      <c r="B49" s="52" t="s">
        <v>74</v>
      </c>
      <c r="E49" s="23">
        <v>987</v>
      </c>
      <c r="F49" s="23"/>
      <c r="G49" s="23">
        <v>1302</v>
      </c>
      <c r="H49" s="23"/>
    </row>
    <row r="50" spans="2:8" ht="12.75">
      <c r="B50" s="52" t="s">
        <v>132</v>
      </c>
      <c r="E50" s="24">
        <f>SUM(E48:E49)</f>
        <v>1791174</v>
      </c>
      <c r="F50" s="24"/>
      <c r="G50" s="24">
        <f>SUM(G48:G49)</f>
        <v>1703712</v>
      </c>
      <c r="H50" s="23"/>
    </row>
    <row r="51" spans="5:8" ht="12.75">
      <c r="E51" s="23"/>
      <c r="F51" s="23"/>
      <c r="G51" s="23"/>
      <c r="H51" s="23"/>
    </row>
    <row r="52" spans="2:8" ht="12.75">
      <c r="B52" s="52" t="s">
        <v>119</v>
      </c>
      <c r="E52" s="23"/>
      <c r="F52" s="23"/>
      <c r="G52" s="23"/>
      <c r="H52" s="23"/>
    </row>
    <row r="53" spans="2:8" ht="12.75">
      <c r="B53" s="17" t="s">
        <v>41</v>
      </c>
      <c r="E53" s="23">
        <v>489868</v>
      </c>
      <c r="F53" s="23"/>
      <c r="G53" s="23">
        <v>520284</v>
      </c>
      <c r="H53" s="23"/>
    </row>
    <row r="54" spans="2:8" ht="12.75">
      <c r="B54" s="17" t="s">
        <v>42</v>
      </c>
      <c r="E54" s="23">
        <v>1446</v>
      </c>
      <c r="F54" s="23"/>
      <c r="G54" s="23">
        <v>1446</v>
      </c>
      <c r="H54" s="23"/>
    </row>
    <row r="55" spans="2:8" ht="12.75">
      <c r="B55" s="17" t="s">
        <v>83</v>
      </c>
      <c r="E55" s="23">
        <v>2407</v>
      </c>
      <c r="F55" s="23"/>
      <c r="G55" s="23">
        <v>2214</v>
      </c>
      <c r="H55" s="23"/>
    </row>
    <row r="56" spans="5:8" ht="12.75">
      <c r="E56" s="24">
        <f>SUM(E53:E55)</f>
        <v>493721</v>
      </c>
      <c r="F56" s="24"/>
      <c r="G56" s="24">
        <f>SUM(G53:G55)</f>
        <v>523944</v>
      </c>
      <c r="H56" s="23"/>
    </row>
    <row r="57" spans="5:8" ht="12.75">
      <c r="E57" s="23"/>
      <c r="F57" s="23"/>
      <c r="G57" s="23"/>
      <c r="H57" s="23"/>
    </row>
    <row r="58" spans="2:8" ht="12.75">
      <c r="B58" s="52" t="s">
        <v>35</v>
      </c>
      <c r="E58" s="23"/>
      <c r="F58" s="23"/>
      <c r="G58" s="23"/>
      <c r="H58" s="23"/>
    </row>
    <row r="59" spans="2:8" ht="12.75">
      <c r="B59" s="17" t="s">
        <v>36</v>
      </c>
      <c r="E59" s="23">
        <v>276072</v>
      </c>
      <c r="F59" s="23"/>
      <c r="G59" s="23">
        <v>319799</v>
      </c>
      <c r="H59" s="23"/>
    </row>
    <row r="60" spans="2:8" ht="12.75">
      <c r="B60" s="17" t="s">
        <v>84</v>
      </c>
      <c r="E60" s="23">
        <v>92113</v>
      </c>
      <c r="F60" s="23"/>
      <c r="G60" s="23">
        <v>63390</v>
      </c>
      <c r="H60" s="23"/>
    </row>
    <row r="61" spans="2:8" ht="12.75">
      <c r="B61" s="17" t="s">
        <v>123</v>
      </c>
      <c r="E61" s="23">
        <v>27889</v>
      </c>
      <c r="F61" s="23"/>
      <c r="G61" s="23">
        <v>0</v>
      </c>
      <c r="H61" s="23"/>
    </row>
    <row r="62" spans="2:8" ht="12.75">
      <c r="B62" s="17" t="s">
        <v>82</v>
      </c>
      <c r="E62" s="23">
        <v>9384</v>
      </c>
      <c r="F62" s="23"/>
      <c r="G62" s="23">
        <v>15082</v>
      </c>
      <c r="H62" s="23"/>
    </row>
    <row r="63" spans="5:8" ht="12.75">
      <c r="E63" s="24">
        <f>SUM(E59:E62)</f>
        <v>405458</v>
      </c>
      <c r="F63" s="24"/>
      <c r="G63" s="24">
        <f>SUM(G59:G62)</f>
        <v>398271</v>
      </c>
      <c r="H63" s="23"/>
    </row>
    <row r="64" spans="2:8" ht="12.75">
      <c r="B64" s="52" t="s">
        <v>120</v>
      </c>
      <c r="E64" s="24">
        <f>E56+E63</f>
        <v>899179</v>
      </c>
      <c r="F64" s="24"/>
      <c r="G64" s="24">
        <f>G56+G63</f>
        <v>922215</v>
      </c>
      <c r="H64" s="23"/>
    </row>
    <row r="65" spans="2:8" ht="13.5" thickBot="1">
      <c r="B65" s="52" t="s">
        <v>121</v>
      </c>
      <c r="E65" s="25">
        <f>E50+E64</f>
        <v>2690353</v>
      </c>
      <c r="F65" s="25"/>
      <c r="G65" s="25">
        <f>G50+G64</f>
        <v>2625927</v>
      </c>
      <c r="H65" s="23"/>
    </row>
    <row r="66" spans="5:8" ht="13.5" thickTop="1">
      <c r="E66" s="23"/>
      <c r="F66" s="23"/>
      <c r="G66" s="23"/>
      <c r="H66" s="23"/>
    </row>
    <row r="67" spans="5:8" ht="12.75">
      <c r="E67" s="23"/>
      <c r="F67" s="23"/>
      <c r="G67" s="23"/>
      <c r="H67" s="23"/>
    </row>
    <row r="68" spans="2:8" ht="13.5" thickBot="1">
      <c r="B68" s="17" t="s">
        <v>103</v>
      </c>
      <c r="E68" s="27">
        <f>((E50/(E42/0.75)))</f>
        <v>2.663038651690739</v>
      </c>
      <c r="F68" s="27"/>
      <c r="G68" s="27">
        <f>((G50/(G42/0.75)))</f>
        <v>2.5631909298253004</v>
      </c>
      <c r="H68" s="23"/>
    </row>
    <row r="69" ht="13.5" thickTop="1">
      <c r="E69" s="20"/>
    </row>
    <row r="70" ht="12.75">
      <c r="E70" s="20"/>
    </row>
    <row r="71" ht="12.75">
      <c r="A71" s="17" t="s">
        <v>148</v>
      </c>
    </row>
    <row r="72" ht="12.75">
      <c r="B72" s="17" t="s">
        <v>149</v>
      </c>
    </row>
  </sheetData>
  <printOptions/>
  <pageMargins left="0.75" right="0.66" top="0.58" bottom="0.41" header="0.42" footer="0.33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1"/>
  <sheetViews>
    <sheetView showGridLines="0" zoomScale="75" zoomScaleNormal="75" zoomScaleSheetLayoutView="75" workbookViewId="0" topLeftCell="A1">
      <selection activeCell="G6" sqref="G6"/>
    </sheetView>
  </sheetViews>
  <sheetFormatPr defaultColWidth="9.140625" defaultRowHeight="12.75"/>
  <cols>
    <col min="1" max="1" width="2.421875" style="17" customWidth="1"/>
    <col min="2" max="2" width="42.28125" style="17" customWidth="1"/>
    <col min="3" max="3" width="1.28515625" style="17" customWidth="1"/>
    <col min="4" max="4" width="14.421875" style="17" customWidth="1"/>
    <col min="5" max="5" width="20.57421875" style="17" bestFit="1" customWidth="1"/>
    <col min="6" max="6" width="3.00390625" style="17" customWidth="1"/>
    <col min="7" max="7" width="13.421875" style="17" customWidth="1"/>
    <col min="8" max="8" width="19.28125" style="17" customWidth="1"/>
    <col min="9" max="9" width="2.421875" style="17" bestFit="1" customWidth="1"/>
    <col min="10" max="10" width="6.57421875" style="17" customWidth="1"/>
    <col min="11" max="11" width="9.140625" style="17" customWidth="1"/>
    <col min="12" max="13" width="10.28125" style="17" bestFit="1" customWidth="1"/>
    <col min="14" max="16384" width="9.140625" style="17" customWidth="1"/>
  </cols>
  <sheetData>
    <row r="1" ht="15">
      <c r="J1" s="40">
        <v>2</v>
      </c>
    </row>
    <row r="2" ht="14.25">
      <c r="E2" s="21" t="s">
        <v>19</v>
      </c>
    </row>
    <row r="3" ht="14.25">
      <c r="E3" s="21" t="s">
        <v>20</v>
      </c>
    </row>
    <row r="4" ht="14.25">
      <c r="E4" s="21" t="s">
        <v>21</v>
      </c>
    </row>
    <row r="5" ht="14.25">
      <c r="E5" s="21" t="s">
        <v>0</v>
      </c>
    </row>
    <row r="6" ht="14.25">
      <c r="E6" s="21" t="s">
        <v>162</v>
      </c>
    </row>
    <row r="7" ht="15">
      <c r="E7" s="43" t="s">
        <v>107</v>
      </c>
    </row>
    <row r="8" ht="15">
      <c r="E8" s="43"/>
    </row>
    <row r="10" spans="4:8" ht="12.75">
      <c r="D10" s="66" t="s">
        <v>163</v>
      </c>
      <c r="E10" s="66"/>
      <c r="G10" s="66" t="s">
        <v>90</v>
      </c>
      <c r="H10" s="66"/>
    </row>
    <row r="11" spans="4:9" ht="12.75">
      <c r="D11" s="16" t="s">
        <v>1</v>
      </c>
      <c r="E11" s="16" t="s">
        <v>4</v>
      </c>
      <c r="G11" s="16" t="s">
        <v>1</v>
      </c>
      <c r="H11" s="16" t="s">
        <v>4</v>
      </c>
      <c r="I11" s="33"/>
    </row>
    <row r="12" spans="4:9" ht="12.75">
      <c r="D12" s="16" t="s">
        <v>2</v>
      </c>
      <c r="E12" s="16" t="s">
        <v>2</v>
      </c>
      <c r="G12" s="16" t="s">
        <v>2</v>
      </c>
      <c r="H12" s="16" t="s">
        <v>2</v>
      </c>
      <c r="I12" s="33"/>
    </row>
    <row r="13" spans="4:9" ht="12.75">
      <c r="D13" s="16" t="s">
        <v>3</v>
      </c>
      <c r="E13" s="16" t="s">
        <v>5</v>
      </c>
      <c r="G13" s="16" t="s">
        <v>6</v>
      </c>
      <c r="H13" s="16" t="s">
        <v>5</v>
      </c>
      <c r="I13" s="33"/>
    </row>
    <row r="14" spans="4:9" ht="12.75">
      <c r="D14" s="16"/>
      <c r="E14" s="16" t="s">
        <v>3</v>
      </c>
      <c r="G14" s="16" t="s">
        <v>7</v>
      </c>
      <c r="H14" s="16" t="s">
        <v>8</v>
      </c>
      <c r="I14" s="33"/>
    </row>
    <row r="15" spans="4:9" ht="12.75">
      <c r="D15" s="16"/>
      <c r="E15" s="42" t="s">
        <v>133</v>
      </c>
      <c r="G15" s="16"/>
      <c r="H15" s="42" t="s">
        <v>133</v>
      </c>
      <c r="I15" s="33"/>
    </row>
    <row r="16" spans="4:9" ht="12.75">
      <c r="D16" s="47" t="s">
        <v>173</v>
      </c>
      <c r="E16" s="47" t="s">
        <v>164</v>
      </c>
      <c r="F16" s="48"/>
      <c r="G16" s="47" t="s">
        <v>173</v>
      </c>
      <c r="H16" s="47" t="s">
        <v>164</v>
      </c>
      <c r="I16" s="33"/>
    </row>
    <row r="17" spans="4:9" ht="12.75">
      <c r="D17" s="16" t="s">
        <v>9</v>
      </c>
      <c r="E17" s="16" t="s">
        <v>9</v>
      </c>
      <c r="F17" s="16"/>
      <c r="G17" s="16" t="s">
        <v>9</v>
      </c>
      <c r="H17" s="16" t="s">
        <v>9</v>
      </c>
      <c r="I17" s="33"/>
    </row>
    <row r="19" spans="2:13" ht="12.75">
      <c r="B19" s="17" t="s">
        <v>10</v>
      </c>
      <c r="D19" s="23">
        <v>294637</v>
      </c>
      <c r="E19" s="23">
        <v>299918</v>
      </c>
      <c r="F19" s="23"/>
      <c r="G19" s="23">
        <v>836645</v>
      </c>
      <c r="H19" s="23">
        <v>877331</v>
      </c>
      <c r="I19" s="23"/>
      <c r="L19" s="20"/>
      <c r="M19" s="20"/>
    </row>
    <row r="20" spans="4:9" ht="12.75">
      <c r="D20" s="23"/>
      <c r="E20" s="23"/>
      <c r="F20" s="23"/>
      <c r="H20" s="23"/>
      <c r="I20" s="23"/>
    </row>
    <row r="21" spans="2:13" ht="12.75">
      <c r="B21" s="17" t="s">
        <v>11</v>
      </c>
      <c r="D21" s="23">
        <v>-203491</v>
      </c>
      <c r="E21" s="23">
        <v>-215949</v>
      </c>
      <c r="F21" s="23"/>
      <c r="G21" s="23">
        <v>-584743</v>
      </c>
      <c r="H21" s="23">
        <v>-636977</v>
      </c>
      <c r="I21" s="23"/>
      <c r="L21" s="20"/>
      <c r="M21" s="20"/>
    </row>
    <row r="22" spans="4:9" ht="3" customHeight="1">
      <c r="D22" s="26"/>
      <c r="E22" s="26"/>
      <c r="F22" s="23"/>
      <c r="G22" s="26"/>
      <c r="H22" s="26"/>
      <c r="I22" s="23"/>
    </row>
    <row r="23" spans="2:9" ht="12.75">
      <c r="B23" s="17" t="s">
        <v>12</v>
      </c>
      <c r="D23" s="23">
        <f>SUM(D19:D21)</f>
        <v>91146</v>
      </c>
      <c r="E23" s="23">
        <f>SUM(E19:E21)</f>
        <v>83969</v>
      </c>
      <c r="F23" s="23"/>
      <c r="G23" s="23">
        <f>SUM(G19:G21)</f>
        <v>251902</v>
      </c>
      <c r="H23" s="23">
        <f>SUM(H19:H21)</f>
        <v>240354</v>
      </c>
      <c r="I23" s="23"/>
    </row>
    <row r="24" spans="4:9" ht="12.75">
      <c r="D24" s="23"/>
      <c r="E24" s="23"/>
      <c r="F24" s="23"/>
      <c r="G24" s="23"/>
      <c r="H24" s="23"/>
      <c r="I24" s="23"/>
    </row>
    <row r="25" spans="2:12" ht="12.75">
      <c r="B25" s="17" t="s">
        <v>13</v>
      </c>
      <c r="D25" s="23">
        <v>1799</v>
      </c>
      <c r="E25" s="23">
        <v>1566</v>
      </c>
      <c r="F25" s="23"/>
      <c r="G25" s="23">
        <v>5068</v>
      </c>
      <c r="H25" s="23">
        <v>4310</v>
      </c>
      <c r="I25" s="23"/>
      <c r="L25" s="20"/>
    </row>
    <row r="26" spans="4:9" ht="3.75" customHeight="1">
      <c r="D26" s="23"/>
      <c r="E26" s="23"/>
      <c r="F26" s="23"/>
      <c r="G26" s="23"/>
      <c r="H26" s="23"/>
      <c r="I26" s="23"/>
    </row>
    <row r="27" spans="2:12" ht="12.75">
      <c r="B27" s="17" t="s">
        <v>105</v>
      </c>
      <c r="D27" s="23">
        <v>-6395</v>
      </c>
      <c r="E27" s="23">
        <v>-5553</v>
      </c>
      <c r="F27" s="23"/>
      <c r="G27" s="23">
        <v>-15359</v>
      </c>
      <c r="H27" s="23">
        <v>-12758</v>
      </c>
      <c r="I27" s="23"/>
      <c r="L27" s="20"/>
    </row>
    <row r="28" spans="4:9" ht="3.75" customHeight="1">
      <c r="D28" s="23"/>
      <c r="E28" s="23"/>
      <c r="F28" s="23"/>
      <c r="G28" s="23"/>
      <c r="I28" s="23"/>
    </row>
    <row r="29" spans="2:13" ht="12.75">
      <c r="B29" s="17" t="s">
        <v>14</v>
      </c>
      <c r="D29" s="23">
        <v>-19218</v>
      </c>
      <c r="E29" s="23">
        <v>-10381</v>
      </c>
      <c r="F29" s="23"/>
      <c r="G29" s="23">
        <v>-54974</v>
      </c>
      <c r="H29" s="23">
        <v>-37277</v>
      </c>
      <c r="I29" s="23"/>
      <c r="L29" s="20"/>
      <c r="M29" s="20"/>
    </row>
    <row r="30" spans="4:9" ht="3" customHeight="1">
      <c r="D30" s="26"/>
      <c r="E30" s="26"/>
      <c r="F30" s="23"/>
      <c r="G30" s="26"/>
      <c r="H30" s="26"/>
      <c r="I30" s="23"/>
    </row>
    <row r="31" spans="2:9" ht="12.75">
      <c r="B31" s="17" t="s">
        <v>15</v>
      </c>
      <c r="D31" s="23">
        <f>SUM(D23:D30)</f>
        <v>67332</v>
      </c>
      <c r="E31" s="23">
        <f>SUM(E23:E30)</f>
        <v>69601</v>
      </c>
      <c r="F31" s="23"/>
      <c r="G31" s="23">
        <f>SUM(G23:G29)</f>
        <v>186637</v>
      </c>
      <c r="H31" s="23">
        <f>SUM(H23:H29)</f>
        <v>194629</v>
      </c>
      <c r="I31" s="23"/>
    </row>
    <row r="32" spans="4:9" ht="12.75">
      <c r="D32" s="23"/>
      <c r="E32" s="23"/>
      <c r="F32" s="23"/>
      <c r="G32" s="23"/>
      <c r="H32" s="23"/>
      <c r="I32" s="23"/>
    </row>
    <row r="33" spans="2:9" ht="12.75">
      <c r="B33" s="17" t="s">
        <v>93</v>
      </c>
      <c r="D33" s="23"/>
      <c r="E33" s="23"/>
      <c r="F33" s="23"/>
      <c r="G33" s="23"/>
      <c r="H33" s="23"/>
      <c r="I33" s="23"/>
    </row>
    <row r="34" spans="2:9" ht="12.75">
      <c r="B34" s="46" t="s">
        <v>98</v>
      </c>
      <c r="D34" s="23"/>
      <c r="E34" s="23"/>
      <c r="F34" s="23"/>
      <c r="G34" s="23"/>
      <c r="H34" s="23"/>
      <c r="I34" s="23"/>
    </row>
    <row r="35" spans="2:12" ht="12.75">
      <c r="B35" s="17" t="s">
        <v>99</v>
      </c>
      <c r="D35" s="23">
        <v>1599</v>
      </c>
      <c r="E35" s="23">
        <v>1772</v>
      </c>
      <c r="F35" s="23"/>
      <c r="G35" s="23">
        <v>5086</v>
      </c>
      <c r="H35" s="23">
        <v>5259</v>
      </c>
      <c r="I35" s="23"/>
      <c r="L35" s="20"/>
    </row>
    <row r="36" spans="2:12" ht="12.75">
      <c r="B36" s="46" t="s">
        <v>100</v>
      </c>
      <c r="D36" s="23">
        <v>2931</v>
      </c>
      <c r="E36" s="23">
        <v>1977</v>
      </c>
      <c r="F36" s="23"/>
      <c r="G36" s="23">
        <v>12258</v>
      </c>
      <c r="H36" s="23">
        <v>8186</v>
      </c>
      <c r="I36" s="23"/>
      <c r="L36" s="20"/>
    </row>
    <row r="37" spans="4:9" ht="12.75">
      <c r="D37" s="23"/>
      <c r="E37" s="23"/>
      <c r="F37" s="23"/>
      <c r="G37" s="23"/>
      <c r="H37" s="23"/>
      <c r="I37" s="23"/>
    </row>
    <row r="38" spans="2:12" ht="12.75">
      <c r="B38" s="17" t="s">
        <v>147</v>
      </c>
      <c r="D38" s="23">
        <v>5112</v>
      </c>
      <c r="E38" s="23">
        <v>11171</v>
      </c>
      <c r="F38" s="23"/>
      <c r="G38" s="23">
        <v>16684</v>
      </c>
      <c r="H38" s="23">
        <v>19732</v>
      </c>
      <c r="I38" s="23"/>
      <c r="L38" s="20"/>
    </row>
    <row r="39" spans="4:9" ht="12.75">
      <c r="D39" s="23"/>
      <c r="E39" s="23"/>
      <c r="F39" s="23"/>
      <c r="G39" s="23"/>
      <c r="H39" s="23"/>
      <c r="I39" s="23"/>
    </row>
    <row r="40" spans="2:12" ht="12.75">
      <c r="B40" s="17" t="s">
        <v>16</v>
      </c>
      <c r="D40" s="23">
        <v>-394</v>
      </c>
      <c r="E40" s="23">
        <v>-443</v>
      </c>
      <c r="F40" s="23"/>
      <c r="G40" s="23">
        <v>-905</v>
      </c>
      <c r="H40" s="23">
        <v>-1154</v>
      </c>
      <c r="I40" s="23"/>
      <c r="L40" s="20"/>
    </row>
    <row r="41" spans="4:9" ht="4.5" customHeight="1">
      <c r="D41" s="26"/>
      <c r="E41" s="26"/>
      <c r="F41" s="23"/>
      <c r="G41" s="26"/>
      <c r="H41" s="26"/>
      <c r="I41" s="23"/>
    </row>
    <row r="42" spans="2:9" ht="12.75">
      <c r="B42" s="17" t="s">
        <v>17</v>
      </c>
      <c r="D42" s="23">
        <f>SUM(D31:D41)</f>
        <v>76580</v>
      </c>
      <c r="E42" s="23">
        <f>SUM(E31:E41)</f>
        <v>84078</v>
      </c>
      <c r="F42" s="23"/>
      <c r="G42" s="23">
        <f>SUM(G31:G41)</f>
        <v>219760</v>
      </c>
      <c r="H42" s="23">
        <f>SUM(H31:H41)</f>
        <v>226652</v>
      </c>
      <c r="I42" s="23"/>
    </row>
    <row r="43" spans="4:9" ht="12.75">
      <c r="D43" s="23"/>
      <c r="E43" s="23"/>
      <c r="F43" s="23"/>
      <c r="G43" s="23"/>
      <c r="H43" s="23"/>
      <c r="I43" s="23"/>
    </row>
    <row r="44" spans="2:12" ht="12.75">
      <c r="B44" s="17" t="s">
        <v>156</v>
      </c>
      <c r="D44" s="23">
        <v>-22921</v>
      </c>
      <c r="E44" s="23">
        <v>-21125</v>
      </c>
      <c r="F44" s="23"/>
      <c r="G44" s="23">
        <v>-59597</v>
      </c>
      <c r="H44" s="23">
        <v>-58872</v>
      </c>
      <c r="I44" s="23"/>
      <c r="L44" s="20"/>
    </row>
    <row r="45" spans="4:9" ht="3" customHeight="1">
      <c r="D45" s="26"/>
      <c r="E45" s="26"/>
      <c r="F45" s="23"/>
      <c r="G45" s="26"/>
      <c r="H45" s="26"/>
      <c r="I45" s="23"/>
    </row>
    <row r="46" spans="2:9" ht="12.75">
      <c r="B46" s="17" t="s">
        <v>112</v>
      </c>
      <c r="D46" s="23">
        <f>SUM(D42:D44)</f>
        <v>53659</v>
      </c>
      <c r="E46" s="23">
        <f>SUM(E42:E44)</f>
        <v>62953</v>
      </c>
      <c r="F46" s="23"/>
      <c r="G46" s="23">
        <f>SUM(G42:G44)</f>
        <v>160163</v>
      </c>
      <c r="H46" s="23">
        <f>SUM(H42:H44)</f>
        <v>167780</v>
      </c>
      <c r="I46" s="23"/>
    </row>
    <row r="47" spans="4:9" ht="5.25" customHeight="1" thickBot="1">
      <c r="D47" s="30"/>
      <c r="E47" s="30"/>
      <c r="F47" s="23"/>
      <c r="G47" s="30"/>
      <c r="H47" s="30"/>
      <c r="I47" s="23"/>
    </row>
    <row r="48" spans="4:9" ht="12.75">
      <c r="D48" s="23"/>
      <c r="E48" s="23"/>
      <c r="F48" s="23"/>
      <c r="G48" s="23"/>
      <c r="H48" s="23"/>
      <c r="I48" s="23"/>
    </row>
    <row r="49" spans="2:9" ht="12.75">
      <c r="B49" s="17" t="s">
        <v>113</v>
      </c>
      <c r="D49" s="23"/>
      <c r="E49" s="23"/>
      <c r="F49" s="23"/>
      <c r="G49" s="31"/>
      <c r="H49" s="23"/>
      <c r="I49" s="23"/>
    </row>
    <row r="50" spans="2:12" ht="12.75">
      <c r="B50" s="17" t="s">
        <v>135</v>
      </c>
      <c r="D50" s="23">
        <v>53768</v>
      </c>
      <c r="E50" s="23">
        <v>62953</v>
      </c>
      <c r="F50" s="23"/>
      <c r="G50" s="31">
        <v>160273</v>
      </c>
      <c r="H50" s="23">
        <v>167781</v>
      </c>
      <c r="I50" s="23"/>
      <c r="L50" s="20"/>
    </row>
    <row r="51" spans="2:12" ht="12.75">
      <c r="B51" s="17" t="s">
        <v>18</v>
      </c>
      <c r="D51" s="23">
        <v>-109</v>
      </c>
      <c r="E51" s="23">
        <v>0</v>
      </c>
      <c r="F51" s="23"/>
      <c r="G51" s="31">
        <v>-110</v>
      </c>
      <c r="H51" s="23">
        <v>-1</v>
      </c>
      <c r="L51" s="20"/>
    </row>
    <row r="52" spans="4:8" ht="4.5" customHeight="1">
      <c r="D52" s="28"/>
      <c r="E52" s="26"/>
      <c r="G52" s="26"/>
      <c r="H52" s="28"/>
    </row>
    <row r="53" spans="4:8" ht="12.75">
      <c r="D53" s="20">
        <f>SUM(D50:D51)</f>
        <v>53659</v>
      </c>
      <c r="E53" s="20">
        <f>SUM(E50:E51)</f>
        <v>62953</v>
      </c>
      <c r="G53" s="23">
        <f>SUM(G50:G52)</f>
        <v>160163</v>
      </c>
      <c r="H53" s="20">
        <f>SUM(H50:H52)</f>
        <v>167780</v>
      </c>
    </row>
    <row r="54" spans="4:8" ht="3.75" customHeight="1" thickBot="1">
      <c r="D54" s="29"/>
      <c r="E54" s="29"/>
      <c r="G54" s="30"/>
      <c r="H54" s="29"/>
    </row>
    <row r="55" ht="12.75">
      <c r="G55" s="31"/>
    </row>
    <row r="56" spans="2:8" ht="12.75">
      <c r="B56" s="17" t="s">
        <v>144</v>
      </c>
      <c r="G56" s="23"/>
      <c r="H56" s="36"/>
    </row>
    <row r="57" spans="2:9" ht="12.75">
      <c r="B57" s="46" t="s">
        <v>142</v>
      </c>
      <c r="D57" s="39">
        <v>7.99</v>
      </c>
      <c r="E57" s="39">
        <v>9.51</v>
      </c>
      <c r="G57" s="56">
        <v>23.86</v>
      </c>
      <c r="H57" s="35">
        <v>25.42</v>
      </c>
      <c r="I57" s="33"/>
    </row>
    <row r="58" spans="3:9" ht="2.25" customHeight="1" thickBot="1">
      <c r="C58" s="34"/>
      <c r="D58" s="29">
        <v>6.31</v>
      </c>
      <c r="E58" s="29"/>
      <c r="G58" s="57"/>
      <c r="H58" s="37"/>
      <c r="I58" s="33"/>
    </row>
    <row r="59" spans="7:9" ht="12.75">
      <c r="G59" s="56"/>
      <c r="H59" s="36"/>
      <c r="I59" s="33"/>
    </row>
    <row r="60" spans="2:9" ht="14.25" customHeight="1">
      <c r="B60" s="46" t="s">
        <v>143</v>
      </c>
      <c r="D60" s="35">
        <v>7.99</v>
      </c>
      <c r="E60" s="35">
        <v>9.49</v>
      </c>
      <c r="G60" s="56">
        <v>23.85</v>
      </c>
      <c r="H60" s="35">
        <v>25.36</v>
      </c>
      <c r="I60" s="33"/>
    </row>
    <row r="61" spans="4:8" ht="1.5" customHeight="1" thickBot="1">
      <c r="D61" s="29"/>
      <c r="E61" s="29"/>
      <c r="G61" s="57"/>
      <c r="H61" s="29"/>
    </row>
    <row r="62" ht="12.75">
      <c r="G62" s="56"/>
    </row>
    <row r="63" ht="12.75">
      <c r="G63" s="23"/>
    </row>
    <row r="64" ht="12.75">
      <c r="G64" s="23"/>
    </row>
    <row r="65" spans="2:7" ht="12.75">
      <c r="B65" s="17" t="s">
        <v>108</v>
      </c>
      <c r="G65" s="23"/>
    </row>
    <row r="66" ht="12.75">
      <c r="G66" s="23"/>
    </row>
    <row r="67" ht="12.75">
      <c r="G67" s="23"/>
    </row>
    <row r="68" ht="12.75">
      <c r="G68" s="23"/>
    </row>
    <row r="69" ht="12.75">
      <c r="G69" s="23"/>
    </row>
    <row r="70" ht="12.75">
      <c r="G70" s="23"/>
    </row>
    <row r="71" ht="12.75">
      <c r="G71" s="23"/>
    </row>
  </sheetData>
  <mergeCells count="2">
    <mergeCell ref="D10:E10"/>
    <mergeCell ref="G10:H10"/>
  </mergeCells>
  <printOptions horizontalCentered="1"/>
  <pageMargins left="0.47" right="0.43" top="0.96" bottom="1" header="0.5" footer="0.5"/>
  <pageSetup fitToHeight="1" fitToWidth="1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showGridLines="0" zoomScaleSheetLayoutView="75" workbookViewId="0" topLeftCell="A4">
      <selection activeCell="A26" sqref="A26"/>
    </sheetView>
  </sheetViews>
  <sheetFormatPr defaultColWidth="9.140625" defaultRowHeight="12.75"/>
  <cols>
    <col min="1" max="1" width="2.28125" style="4" customWidth="1"/>
    <col min="2" max="2" width="43.00390625" style="4" customWidth="1"/>
    <col min="3" max="3" width="6.28125" style="4" customWidth="1"/>
    <col min="4" max="4" width="10.57421875" style="4" bestFit="1" customWidth="1"/>
    <col min="5" max="5" width="1.8515625" style="4" customWidth="1"/>
    <col min="6" max="6" width="13.57421875" style="4" customWidth="1"/>
    <col min="7" max="7" width="3.57421875" style="4" customWidth="1"/>
    <col min="8" max="8" width="11.421875" style="4" bestFit="1" customWidth="1"/>
    <col min="9" max="9" width="3.57421875" style="4" customWidth="1"/>
    <col min="10" max="10" width="12.8515625" style="4" bestFit="1" customWidth="1"/>
    <col min="11" max="11" width="3.421875" style="4" customWidth="1"/>
    <col min="12" max="12" width="10.00390625" style="4" customWidth="1"/>
    <col min="13" max="13" width="3.421875" style="4" customWidth="1"/>
    <col min="14" max="14" width="14.421875" style="4" customWidth="1"/>
    <col min="15" max="15" width="2.28125" style="4" customWidth="1"/>
    <col min="16" max="16" width="12.28125" style="4" bestFit="1" customWidth="1"/>
    <col min="17" max="17" width="4.28125" style="4" customWidth="1"/>
    <col min="18" max="18" width="11.140625" style="4" bestFit="1" customWidth="1"/>
    <col min="19" max="19" width="4.421875" style="4" customWidth="1"/>
    <col min="20" max="16384" width="9.140625" style="4" customWidth="1"/>
  </cols>
  <sheetData>
    <row r="1" ht="15">
      <c r="S1" s="7">
        <v>3</v>
      </c>
    </row>
    <row r="2" ht="14.25">
      <c r="I2" s="2" t="s">
        <v>19</v>
      </c>
    </row>
    <row r="3" ht="14.25">
      <c r="I3" s="2" t="s">
        <v>20</v>
      </c>
    </row>
    <row r="4" ht="14.25">
      <c r="I4" s="2" t="s">
        <v>21</v>
      </c>
    </row>
    <row r="5" ht="14.25">
      <c r="I5" s="2" t="s">
        <v>43</v>
      </c>
    </row>
    <row r="6" spans="6:12" ht="14.25">
      <c r="F6" s="17"/>
      <c r="G6" s="17"/>
      <c r="H6" s="17"/>
      <c r="I6" s="21" t="s">
        <v>162</v>
      </c>
      <c r="J6" s="17"/>
      <c r="K6" s="17"/>
      <c r="L6" s="17"/>
    </row>
    <row r="7" ht="15">
      <c r="I7" s="14" t="s">
        <v>107</v>
      </c>
    </row>
    <row r="8" ht="15">
      <c r="I8" s="14"/>
    </row>
    <row r="9" ht="13.5">
      <c r="I9" s="10"/>
    </row>
    <row r="10" spans="4:18" ht="13.5" customHeight="1">
      <c r="D10" s="67" t="s">
        <v>136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P10" s="55" t="s">
        <v>110</v>
      </c>
      <c r="R10" s="55" t="s">
        <v>46</v>
      </c>
    </row>
    <row r="11" spans="4:18" ht="13.5" customHeight="1">
      <c r="D11" s="67" t="s">
        <v>129</v>
      </c>
      <c r="E11" s="67"/>
      <c r="F11" s="67"/>
      <c r="G11" s="67"/>
      <c r="H11" s="67"/>
      <c r="I11" s="67"/>
      <c r="J11" s="67" t="s">
        <v>128</v>
      </c>
      <c r="K11" s="67"/>
      <c r="L11" s="67"/>
      <c r="M11" s="67"/>
      <c r="P11" s="55" t="s">
        <v>145</v>
      </c>
      <c r="R11" s="55" t="s">
        <v>111</v>
      </c>
    </row>
    <row r="12" spans="4:15" ht="12.75">
      <c r="D12" s="55" t="s">
        <v>44</v>
      </c>
      <c r="E12" s="55"/>
      <c r="F12" s="55" t="s">
        <v>47</v>
      </c>
      <c r="G12" s="55"/>
      <c r="H12" s="55" t="s">
        <v>140</v>
      </c>
      <c r="I12" s="55"/>
      <c r="J12" s="55" t="s">
        <v>50</v>
      </c>
      <c r="K12" s="55"/>
      <c r="L12" s="55"/>
      <c r="M12" s="55"/>
      <c r="N12" s="55"/>
      <c r="O12" s="55"/>
    </row>
    <row r="13" spans="4:15" ht="12.75">
      <c r="D13" s="55" t="s">
        <v>45</v>
      </c>
      <c r="E13" s="55"/>
      <c r="F13" s="55" t="s">
        <v>48</v>
      </c>
      <c r="G13" s="55"/>
      <c r="H13" s="55" t="s">
        <v>49</v>
      </c>
      <c r="I13" s="55"/>
      <c r="J13" s="55" t="s">
        <v>51</v>
      </c>
      <c r="K13" s="55"/>
      <c r="L13" s="55" t="s">
        <v>130</v>
      </c>
      <c r="M13" s="55"/>
      <c r="N13" s="55" t="s">
        <v>46</v>
      </c>
      <c r="O13" s="55"/>
    </row>
    <row r="14" spans="4:18" ht="12.75">
      <c r="D14" s="55" t="s">
        <v>9</v>
      </c>
      <c r="E14" s="55"/>
      <c r="F14" s="55" t="s">
        <v>9</v>
      </c>
      <c r="G14" s="55"/>
      <c r="H14" s="55" t="s">
        <v>9</v>
      </c>
      <c r="I14" s="55"/>
      <c r="J14" s="55" t="s">
        <v>9</v>
      </c>
      <c r="K14" s="55"/>
      <c r="L14" s="55" t="s">
        <v>9</v>
      </c>
      <c r="M14" s="55"/>
      <c r="N14" s="55" t="s">
        <v>9</v>
      </c>
      <c r="O14" s="55"/>
      <c r="P14" s="55" t="s">
        <v>9</v>
      </c>
      <c r="Q14" s="55"/>
      <c r="R14" s="55" t="s">
        <v>9</v>
      </c>
    </row>
    <row r="15" spans="4:15" ht="12.75"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8" ht="12.75">
      <c r="A16" s="13" t="s">
        <v>124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12"/>
      <c r="P16" s="11"/>
      <c r="Q16" s="11"/>
      <c r="R16" s="11"/>
    </row>
    <row r="17" spans="1:18" ht="12.75">
      <c r="A17" s="13" t="s">
        <v>125</v>
      </c>
      <c r="D17" s="20">
        <v>498513</v>
      </c>
      <c r="E17" s="20"/>
      <c r="F17" s="20">
        <v>416710</v>
      </c>
      <c r="G17" s="20"/>
      <c r="H17" s="20">
        <v>0</v>
      </c>
      <c r="I17" s="20"/>
      <c r="J17" s="20">
        <v>691472</v>
      </c>
      <c r="K17" s="20"/>
      <c r="L17" s="20">
        <v>95715</v>
      </c>
      <c r="M17" s="20"/>
      <c r="N17" s="20">
        <f>SUM(D17:L17)</f>
        <v>1702410</v>
      </c>
      <c r="O17" s="12"/>
      <c r="P17" s="11">
        <v>1302</v>
      </c>
      <c r="Q17" s="11"/>
      <c r="R17" s="11">
        <f>SUM(N17:P17)</f>
        <v>1703712</v>
      </c>
    </row>
    <row r="18" spans="1:18" ht="12.75">
      <c r="A18" s="4" t="s">
        <v>146</v>
      </c>
      <c r="D18" s="20">
        <v>0</v>
      </c>
      <c r="E18" s="20"/>
      <c r="F18" s="20">
        <v>564</v>
      </c>
      <c r="G18" s="20"/>
      <c r="H18" s="20">
        <v>1395</v>
      </c>
      <c r="I18" s="20"/>
      <c r="J18" s="20">
        <v>-1959</v>
      </c>
      <c r="K18" s="20"/>
      <c r="L18" s="20">
        <v>0</v>
      </c>
      <c r="M18" s="20"/>
      <c r="N18" s="20">
        <f aca="true" t="shared" si="0" ref="N18:N28">SUM(D18:L18)</f>
        <v>0</v>
      </c>
      <c r="O18" s="12"/>
      <c r="P18" s="11">
        <v>0</v>
      </c>
      <c r="Q18" s="11"/>
      <c r="R18" s="11">
        <f aca="true" t="shared" si="1" ref="R18:R28">SUM(N18:P18)</f>
        <v>0</v>
      </c>
    </row>
    <row r="19" spans="1:18" ht="6" customHeight="1">
      <c r="A19" s="1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4"/>
      <c r="P19" s="51"/>
      <c r="Q19" s="51"/>
      <c r="R19" s="51"/>
    </row>
    <row r="20" spans="1:18" ht="12.75">
      <c r="A20" s="13" t="s">
        <v>127</v>
      </c>
      <c r="D20" s="20">
        <f>SUM(D17:D19)</f>
        <v>498513</v>
      </c>
      <c r="E20" s="20"/>
      <c r="F20" s="20">
        <f>SUM(F17:F19)</f>
        <v>417274</v>
      </c>
      <c r="G20" s="20"/>
      <c r="H20" s="20">
        <f>SUM(H17:H19)</f>
        <v>1395</v>
      </c>
      <c r="I20" s="20"/>
      <c r="J20" s="20">
        <f>SUM(J17:J19)</f>
        <v>689513</v>
      </c>
      <c r="K20" s="20"/>
      <c r="L20" s="20">
        <f>SUM(L17:L19)</f>
        <v>95715</v>
      </c>
      <c r="M20" s="20"/>
      <c r="N20" s="20">
        <f>SUM(N17:N19)</f>
        <v>1702410</v>
      </c>
      <c r="O20" s="20"/>
      <c r="P20" s="20">
        <f>SUM(P17:P19)</f>
        <v>1302</v>
      </c>
      <c r="Q20" s="20"/>
      <c r="R20" s="20">
        <f>SUM(R17:R19)</f>
        <v>1703712</v>
      </c>
    </row>
    <row r="21" spans="4:18" ht="6" customHeight="1"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20"/>
      <c r="P21" s="11"/>
      <c r="Q21" s="11"/>
      <c r="R21" s="11"/>
    </row>
    <row r="22" spans="1:18" ht="12.75">
      <c r="A22" s="4" t="s">
        <v>112</v>
      </c>
      <c r="D22" s="23">
        <v>0</v>
      </c>
      <c r="E22" s="23"/>
      <c r="F22" s="23">
        <v>0</v>
      </c>
      <c r="G22" s="23"/>
      <c r="H22" s="23">
        <v>0</v>
      </c>
      <c r="I22" s="23"/>
      <c r="J22" s="23">
        <f>' income statement'!G50</f>
        <v>160273</v>
      </c>
      <c r="K22" s="23"/>
      <c r="L22" s="23">
        <v>0</v>
      </c>
      <c r="M22" s="23"/>
      <c r="N22" s="20">
        <f t="shared" si="0"/>
        <v>160273</v>
      </c>
      <c r="O22" s="17"/>
      <c r="P22" s="11">
        <f>' income statement'!G51</f>
        <v>-110</v>
      </c>
      <c r="Q22" s="11"/>
      <c r="R22" s="11">
        <f t="shared" si="1"/>
        <v>160163</v>
      </c>
    </row>
    <row r="23" spans="1:18" ht="12.75">
      <c r="A23" s="4" t="s">
        <v>150</v>
      </c>
      <c r="D23" s="23">
        <v>0</v>
      </c>
      <c r="E23" s="23"/>
      <c r="F23" s="23">
        <v>0</v>
      </c>
      <c r="G23" s="23"/>
      <c r="H23" s="23">
        <v>0</v>
      </c>
      <c r="I23" s="23"/>
      <c r="J23" s="23">
        <v>-2485</v>
      </c>
      <c r="K23" s="23"/>
      <c r="L23" s="23">
        <v>-95715</v>
      </c>
      <c r="M23" s="23"/>
      <c r="N23" s="20">
        <f t="shared" si="0"/>
        <v>-98200</v>
      </c>
      <c r="O23" s="17"/>
      <c r="P23" s="11">
        <v>0</v>
      </c>
      <c r="Q23" s="11"/>
      <c r="R23" s="11">
        <f t="shared" si="1"/>
        <v>-98200</v>
      </c>
    </row>
    <row r="24" spans="1:18" ht="12.75">
      <c r="A24" s="4" t="s">
        <v>151</v>
      </c>
      <c r="D24" s="23">
        <v>0</v>
      </c>
      <c r="E24" s="23"/>
      <c r="F24" s="23">
        <v>0</v>
      </c>
      <c r="G24" s="23"/>
      <c r="H24" s="23">
        <v>0</v>
      </c>
      <c r="I24" s="23"/>
      <c r="J24" s="23">
        <v>-49100</v>
      </c>
      <c r="K24" s="23"/>
      <c r="L24" s="23">
        <v>49100</v>
      </c>
      <c r="M24" s="23"/>
      <c r="N24" s="20">
        <f t="shared" si="0"/>
        <v>0</v>
      </c>
      <c r="O24" s="17"/>
      <c r="P24" s="11"/>
      <c r="Q24" s="11"/>
      <c r="R24" s="11">
        <f t="shared" si="1"/>
        <v>0</v>
      </c>
    </row>
    <row r="25" spans="1:18" ht="12.75">
      <c r="A25" s="4" t="s">
        <v>177</v>
      </c>
      <c r="D25" s="23">
        <v>0</v>
      </c>
      <c r="E25" s="23"/>
      <c r="F25" s="23">
        <v>0</v>
      </c>
      <c r="G25" s="23"/>
      <c r="H25" s="23">
        <v>0</v>
      </c>
      <c r="I25" s="23"/>
      <c r="J25" s="23">
        <v>0</v>
      </c>
      <c r="K25" s="23"/>
      <c r="L25" s="23">
        <v>0</v>
      </c>
      <c r="M25" s="23"/>
      <c r="N25" s="20">
        <v>0</v>
      </c>
      <c r="O25" s="17"/>
      <c r="P25" s="11">
        <v>-808</v>
      </c>
      <c r="Q25" s="11"/>
      <c r="R25" s="11">
        <f t="shared" si="1"/>
        <v>-808</v>
      </c>
    </row>
    <row r="26" spans="1:18" ht="12.75">
      <c r="A26" s="4" t="s">
        <v>174</v>
      </c>
      <c r="D26" s="23">
        <v>0</v>
      </c>
      <c r="E26" s="23"/>
      <c r="F26" s="23">
        <v>0</v>
      </c>
      <c r="G26" s="23"/>
      <c r="H26" s="23">
        <v>0</v>
      </c>
      <c r="I26" s="23"/>
      <c r="J26" s="23">
        <v>0</v>
      </c>
      <c r="K26" s="23"/>
      <c r="L26" s="23">
        <v>0</v>
      </c>
      <c r="M26" s="23"/>
      <c r="N26" s="20">
        <v>0</v>
      </c>
      <c r="O26" s="17"/>
      <c r="P26" s="11">
        <v>603</v>
      </c>
      <c r="Q26" s="11"/>
      <c r="R26" s="11">
        <f t="shared" si="1"/>
        <v>603</v>
      </c>
    </row>
    <row r="27" spans="1:18" ht="12.75">
      <c r="A27" s="4" t="s">
        <v>137</v>
      </c>
      <c r="D27" s="23">
        <v>5941</v>
      </c>
      <c r="E27" s="38"/>
      <c r="F27" s="23">
        <v>21156</v>
      </c>
      <c r="G27" s="23"/>
      <c r="H27" s="23">
        <v>-1393</v>
      </c>
      <c r="I27" s="23"/>
      <c r="J27" s="23">
        <v>0</v>
      </c>
      <c r="K27" s="23"/>
      <c r="L27" s="23">
        <v>0</v>
      </c>
      <c r="M27" s="23"/>
      <c r="N27" s="20">
        <f t="shared" si="0"/>
        <v>25704</v>
      </c>
      <c r="O27" s="17"/>
      <c r="P27" s="11">
        <v>0</v>
      </c>
      <c r="Q27" s="11"/>
      <c r="R27" s="11">
        <f t="shared" si="1"/>
        <v>25704</v>
      </c>
    </row>
    <row r="28" spans="1:18" ht="12.75">
      <c r="A28" s="4" t="s">
        <v>138</v>
      </c>
      <c r="D28" s="23">
        <v>0</v>
      </c>
      <c r="E28" s="38"/>
      <c r="F28" s="23">
        <v>0</v>
      </c>
      <c r="G28" s="23"/>
      <c r="H28" s="23">
        <v>-2</v>
      </c>
      <c r="I28" s="23"/>
      <c r="J28" s="23">
        <v>2</v>
      </c>
      <c r="K28" s="23"/>
      <c r="L28" s="23">
        <v>0</v>
      </c>
      <c r="M28" s="23"/>
      <c r="N28" s="20">
        <f t="shared" si="0"/>
        <v>0</v>
      </c>
      <c r="O28" s="17"/>
      <c r="P28" s="11">
        <v>0</v>
      </c>
      <c r="Q28" s="11"/>
      <c r="R28" s="11">
        <f t="shared" si="1"/>
        <v>0</v>
      </c>
    </row>
    <row r="29" spans="4:18" ht="6" customHeight="1"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8"/>
      <c r="P29" s="26"/>
      <c r="Q29" s="26"/>
      <c r="R29" s="51"/>
    </row>
    <row r="30" spans="1:18" ht="12.75">
      <c r="A30" s="13" t="s">
        <v>167</v>
      </c>
      <c r="D30" s="23">
        <f>SUM(D20:D29)</f>
        <v>504454</v>
      </c>
      <c r="E30" s="23"/>
      <c r="F30" s="23">
        <f>SUM(F20:F29)</f>
        <v>438430</v>
      </c>
      <c r="G30" s="23"/>
      <c r="H30" s="23">
        <f>SUM(H20:H29)</f>
        <v>0</v>
      </c>
      <c r="I30" s="23"/>
      <c r="J30" s="23">
        <f>SUM(J20:J29)</f>
        <v>798203</v>
      </c>
      <c r="K30" s="23"/>
      <c r="L30" s="23">
        <f>SUM(L20:L29)</f>
        <v>49100</v>
      </c>
      <c r="M30" s="23"/>
      <c r="N30" s="23">
        <f>SUM(N20:N29)</f>
        <v>1790187</v>
      </c>
      <c r="O30" s="23"/>
      <c r="P30" s="23">
        <f>SUM(P20:P29)</f>
        <v>987</v>
      </c>
      <c r="Q30" s="23"/>
      <c r="R30" s="23">
        <f>SUM(R20:R29)</f>
        <v>1791174</v>
      </c>
    </row>
    <row r="31" spans="4:18" ht="3.75" customHeight="1" thickBot="1"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4:18" ht="12.75"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17"/>
      <c r="P32" s="11"/>
      <c r="Q32" s="11"/>
      <c r="R32" s="11"/>
    </row>
    <row r="33" spans="4:18" ht="12.75"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17"/>
      <c r="P33" s="11"/>
      <c r="Q33" s="11"/>
      <c r="R33" s="11"/>
    </row>
    <row r="34" spans="4:18" ht="12.75"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17"/>
      <c r="P34" s="11"/>
      <c r="Q34" s="11"/>
      <c r="R34" s="11"/>
    </row>
    <row r="35" spans="4:18" ht="12.75"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17"/>
      <c r="P35" s="11"/>
      <c r="Q35" s="11"/>
      <c r="R35" s="11"/>
    </row>
    <row r="36" spans="1:18" ht="13.5" customHeight="1">
      <c r="A36" s="13" t="s">
        <v>101</v>
      </c>
      <c r="D36" s="20">
        <v>490734</v>
      </c>
      <c r="E36" s="20"/>
      <c r="F36" s="20">
        <v>398623</v>
      </c>
      <c r="G36" s="20"/>
      <c r="H36" s="20">
        <v>0</v>
      </c>
      <c r="I36" s="20"/>
      <c r="J36" s="20">
        <v>595473</v>
      </c>
      <c r="K36" s="20"/>
      <c r="L36" s="20">
        <v>89510</v>
      </c>
      <c r="M36" s="20"/>
      <c r="N36" s="20">
        <f aca="true" t="shared" si="2" ref="N36:N42">SUM(D36:L36)</f>
        <v>1574340</v>
      </c>
      <c r="O36" s="17"/>
      <c r="P36" s="11">
        <v>1359</v>
      </c>
      <c r="Q36" s="11"/>
      <c r="R36" s="11">
        <f aca="true" t="shared" si="3" ref="R36:R42">SUM(N36:P36)</f>
        <v>1575699</v>
      </c>
    </row>
    <row r="37" spans="1:18" ht="12.75">
      <c r="A37" s="4" t="s">
        <v>112</v>
      </c>
      <c r="D37" s="23">
        <v>0</v>
      </c>
      <c r="E37" s="23"/>
      <c r="F37" s="23">
        <v>0</v>
      </c>
      <c r="G37" s="23"/>
      <c r="H37" s="23">
        <v>0</v>
      </c>
      <c r="I37" s="23"/>
      <c r="J37" s="23">
        <v>167781</v>
      </c>
      <c r="K37" s="23"/>
      <c r="L37" s="23">
        <v>0</v>
      </c>
      <c r="M37" s="23"/>
      <c r="N37" s="23">
        <f t="shared" si="2"/>
        <v>167781</v>
      </c>
      <c r="O37" s="17"/>
      <c r="P37" s="11">
        <v>-1</v>
      </c>
      <c r="Q37" s="11"/>
      <c r="R37" s="11">
        <f t="shared" si="3"/>
        <v>167780</v>
      </c>
    </row>
    <row r="38" spans="1:18" ht="12.75">
      <c r="A38" s="4" t="s">
        <v>150</v>
      </c>
      <c r="D38" s="23">
        <v>0</v>
      </c>
      <c r="E38" s="23"/>
      <c r="F38" s="23">
        <v>0</v>
      </c>
      <c r="G38" s="23"/>
      <c r="H38" s="23">
        <v>0</v>
      </c>
      <c r="I38" s="23"/>
      <c r="J38" s="23">
        <v>-849</v>
      </c>
      <c r="K38" s="23"/>
      <c r="L38" s="23">
        <v>-89510</v>
      </c>
      <c r="M38" s="23"/>
      <c r="N38" s="23">
        <f t="shared" si="2"/>
        <v>-90359</v>
      </c>
      <c r="O38" s="17"/>
      <c r="P38" s="11">
        <v>0</v>
      </c>
      <c r="Q38" s="11"/>
      <c r="R38" s="11">
        <f t="shared" si="3"/>
        <v>-90359</v>
      </c>
    </row>
    <row r="39" spans="1:18" ht="12.75">
      <c r="A39" s="4" t="s">
        <v>151</v>
      </c>
      <c r="D39" s="23">
        <v>0</v>
      </c>
      <c r="E39" s="23"/>
      <c r="F39" s="23">
        <v>0</v>
      </c>
      <c r="G39" s="23"/>
      <c r="H39" s="23">
        <v>0</v>
      </c>
      <c r="I39" s="23"/>
      <c r="J39" s="23">
        <v>-47585</v>
      </c>
      <c r="K39" s="23"/>
      <c r="L39" s="23">
        <v>47585</v>
      </c>
      <c r="M39" s="23"/>
      <c r="N39" s="23">
        <f t="shared" si="2"/>
        <v>0</v>
      </c>
      <c r="O39" s="17"/>
      <c r="P39" s="11">
        <v>0</v>
      </c>
      <c r="Q39" s="11"/>
      <c r="R39" s="11">
        <f t="shared" si="3"/>
        <v>0</v>
      </c>
    </row>
    <row r="40" spans="1:18" ht="12.75">
      <c r="A40" s="4" t="s">
        <v>158</v>
      </c>
      <c r="D40" s="23">
        <v>0</v>
      </c>
      <c r="E40" s="23"/>
      <c r="F40" s="23">
        <v>0</v>
      </c>
      <c r="G40" s="23"/>
      <c r="H40" s="23">
        <v>613</v>
      </c>
      <c r="I40" s="23"/>
      <c r="J40" s="23">
        <v>0</v>
      </c>
      <c r="K40" s="23"/>
      <c r="L40" s="23">
        <v>0</v>
      </c>
      <c r="M40" s="23"/>
      <c r="N40" s="23">
        <f t="shared" si="2"/>
        <v>613</v>
      </c>
      <c r="O40" s="17"/>
      <c r="P40" s="11">
        <v>0</v>
      </c>
      <c r="Q40" s="11"/>
      <c r="R40" s="11">
        <f t="shared" si="3"/>
        <v>613</v>
      </c>
    </row>
    <row r="41" spans="1:20" ht="12.75">
      <c r="A41" s="4" t="s">
        <v>137</v>
      </c>
      <c r="D41" s="23">
        <v>6009</v>
      </c>
      <c r="E41" s="38"/>
      <c r="F41" s="23">
        <v>12453</v>
      </c>
      <c r="G41" s="23"/>
      <c r="H41" s="23">
        <v>-103</v>
      </c>
      <c r="I41" s="23"/>
      <c r="J41" s="23">
        <v>0</v>
      </c>
      <c r="K41" s="23"/>
      <c r="L41" s="23">
        <v>0</v>
      </c>
      <c r="M41" s="23"/>
      <c r="N41" s="23">
        <f t="shared" si="2"/>
        <v>18359</v>
      </c>
      <c r="O41" s="17"/>
      <c r="P41" s="11">
        <v>0</v>
      </c>
      <c r="Q41" s="11"/>
      <c r="R41" s="11">
        <f t="shared" si="3"/>
        <v>18359</v>
      </c>
      <c r="S41" s="50"/>
      <c r="T41" s="50"/>
    </row>
    <row r="42" spans="1:20" ht="12.75">
      <c r="A42" s="4" t="s">
        <v>138</v>
      </c>
      <c r="D42" s="23">
        <v>0</v>
      </c>
      <c r="E42" s="38"/>
      <c r="F42" s="23">
        <v>0</v>
      </c>
      <c r="G42" s="23"/>
      <c r="H42" s="23">
        <v>-3</v>
      </c>
      <c r="I42" s="23"/>
      <c r="J42" s="23">
        <v>3</v>
      </c>
      <c r="K42" s="23"/>
      <c r="L42" s="23">
        <v>0</v>
      </c>
      <c r="M42" s="23"/>
      <c r="N42" s="23">
        <f t="shared" si="2"/>
        <v>0</v>
      </c>
      <c r="O42" s="17"/>
      <c r="P42" s="11">
        <v>0</v>
      </c>
      <c r="Q42" s="11"/>
      <c r="R42" s="11">
        <f t="shared" si="3"/>
        <v>0</v>
      </c>
      <c r="S42" s="50"/>
      <c r="T42" s="50"/>
    </row>
    <row r="43" spans="3:20" ht="3.75" customHeight="1">
      <c r="C43" s="50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8"/>
      <c r="S43" s="50"/>
      <c r="T43" s="50"/>
    </row>
    <row r="44" spans="1:20" ht="12.75">
      <c r="A44" s="13" t="s">
        <v>168</v>
      </c>
      <c r="D44" s="58">
        <f>SUM(D36:D43)</f>
        <v>496743</v>
      </c>
      <c r="E44" s="58"/>
      <c r="F44" s="58">
        <f>SUM(F36:F43)</f>
        <v>411076</v>
      </c>
      <c r="G44" s="58"/>
      <c r="H44" s="58">
        <f>SUM(H36:H43)</f>
        <v>507</v>
      </c>
      <c r="I44" s="58"/>
      <c r="J44" s="58">
        <f>SUM(J36:J43)</f>
        <v>714823</v>
      </c>
      <c r="K44" s="58"/>
      <c r="L44" s="58">
        <f>SUM(L36:L43)</f>
        <v>47585</v>
      </c>
      <c r="M44" s="58"/>
      <c r="N44" s="58">
        <f>SUM(N36:N43)</f>
        <v>1670734</v>
      </c>
      <c r="O44" s="58"/>
      <c r="P44" s="58">
        <f>SUM(P36:P43)</f>
        <v>1358</v>
      </c>
      <c r="Q44" s="58"/>
      <c r="R44" s="58">
        <f>SUM(R36:R43)</f>
        <v>1672092</v>
      </c>
      <c r="S44" s="50"/>
      <c r="T44" s="50"/>
    </row>
    <row r="45" spans="4:19" ht="6.75" customHeight="1" thickBot="1"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60"/>
      <c r="S45" s="50"/>
    </row>
    <row r="46" spans="4:17" ht="12.75">
      <c r="D46" s="11"/>
      <c r="E46" s="11"/>
      <c r="F46" s="13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50" ht="12.75">
      <c r="A50" s="4" t="s">
        <v>126</v>
      </c>
    </row>
  </sheetData>
  <mergeCells count="3">
    <mergeCell ref="D10:N10"/>
    <mergeCell ref="J11:M11"/>
    <mergeCell ref="D11:I11"/>
  </mergeCells>
  <printOptions/>
  <pageMargins left="0.75" right="0.35" top="0.66" bottom="0.64" header="0.5" footer="0.5"/>
  <pageSetup fitToHeight="1" fitToWidth="1" horizontalDpi="600" verticalDpi="600" orientation="landscape" paperSize="9" scale="7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showGridLines="0" zoomScale="75" zoomScaleNormal="75" zoomScaleSheetLayoutView="75" workbookViewId="0" topLeftCell="A1">
      <selection activeCell="B25" sqref="B25"/>
    </sheetView>
  </sheetViews>
  <sheetFormatPr defaultColWidth="9.140625" defaultRowHeight="12.75"/>
  <cols>
    <col min="1" max="1" width="2.28125" style="4" customWidth="1"/>
    <col min="2" max="2" width="44.140625" style="4" customWidth="1"/>
    <col min="3" max="3" width="2.140625" style="4" customWidth="1"/>
    <col min="4" max="4" width="12.140625" style="4" customWidth="1"/>
    <col min="5" max="5" width="12.57421875" style="17" bestFit="1" customWidth="1"/>
    <col min="6" max="6" width="15.28125" style="17" customWidth="1"/>
    <col min="7" max="7" width="6.8515625" style="4" customWidth="1"/>
    <col min="8" max="8" width="5.140625" style="4" customWidth="1"/>
    <col min="9" max="16384" width="9.140625" style="4" customWidth="1"/>
  </cols>
  <sheetData>
    <row r="1" ht="15">
      <c r="G1" s="7">
        <v>4</v>
      </c>
    </row>
    <row r="2" spans="1:7" ht="14.25">
      <c r="A2" s="5"/>
      <c r="B2" s="5"/>
      <c r="C2" s="2" t="s">
        <v>19</v>
      </c>
      <c r="D2" s="2"/>
      <c r="E2" s="33"/>
      <c r="F2" s="33"/>
      <c r="G2" s="5"/>
    </row>
    <row r="3" spans="1:7" ht="14.25">
      <c r="A3" s="5"/>
      <c r="B3" s="5"/>
      <c r="C3" s="2" t="s">
        <v>20</v>
      </c>
      <c r="D3" s="2"/>
      <c r="E3" s="33"/>
      <c r="F3" s="33"/>
      <c r="G3" s="5"/>
    </row>
    <row r="4" spans="1:7" ht="14.25">
      <c r="A4" s="5"/>
      <c r="B4" s="5"/>
      <c r="C4" s="2" t="s">
        <v>21</v>
      </c>
      <c r="D4" s="2"/>
      <c r="E4" s="33"/>
      <c r="F4" s="33"/>
      <c r="G4" s="5"/>
    </row>
    <row r="5" spans="1:7" ht="14.25">
      <c r="A5" s="5"/>
      <c r="B5" s="5"/>
      <c r="C5" s="2" t="s">
        <v>53</v>
      </c>
      <c r="D5" s="2"/>
      <c r="E5" s="33"/>
      <c r="F5" s="33"/>
      <c r="G5" s="5"/>
    </row>
    <row r="6" spans="1:7" ht="12.75" customHeight="1">
      <c r="A6" s="68" t="s">
        <v>162</v>
      </c>
      <c r="B6" s="68"/>
      <c r="C6" s="68"/>
      <c r="D6" s="68"/>
      <c r="E6" s="68"/>
      <c r="F6" s="68"/>
      <c r="G6" s="68"/>
    </row>
    <row r="7" spans="1:7" ht="15">
      <c r="A7" s="5"/>
      <c r="B7" s="5"/>
      <c r="C7" s="14" t="s">
        <v>107</v>
      </c>
      <c r="D7" s="14"/>
      <c r="E7" s="33"/>
      <c r="F7" s="33"/>
      <c r="G7" s="5"/>
    </row>
    <row r="10" spans="5:6" ht="12.75">
      <c r="E10" s="16"/>
      <c r="F10" s="16"/>
    </row>
    <row r="11" spans="5:6" ht="12.75">
      <c r="E11" s="16" t="s">
        <v>172</v>
      </c>
      <c r="F11" s="16" t="s">
        <v>165</v>
      </c>
    </row>
    <row r="12" spans="5:6" ht="12.75">
      <c r="E12" s="16" t="s">
        <v>102</v>
      </c>
      <c r="F12" s="16" t="s">
        <v>102</v>
      </c>
    </row>
    <row r="13" spans="5:7" ht="12.75">
      <c r="E13" s="44" t="s">
        <v>173</v>
      </c>
      <c r="F13" s="44" t="s">
        <v>164</v>
      </c>
      <c r="G13" s="5"/>
    </row>
    <row r="14" spans="5:7" ht="12.75">
      <c r="E14" s="16" t="s">
        <v>9</v>
      </c>
      <c r="F14" s="16" t="s">
        <v>9</v>
      </c>
      <c r="G14" s="5"/>
    </row>
    <row r="15" spans="5:6" ht="12.75">
      <c r="E15" s="32"/>
      <c r="F15" s="32"/>
    </row>
    <row r="16" spans="1:6" ht="12.75">
      <c r="A16" s="4" t="s">
        <v>17</v>
      </c>
      <c r="E16" s="23">
        <v>219760</v>
      </c>
      <c r="F16" s="23">
        <v>226652</v>
      </c>
    </row>
    <row r="17" spans="5:6" ht="12.75">
      <c r="E17" s="23"/>
      <c r="F17" s="23"/>
    </row>
    <row r="18" spans="1:6" ht="12.75">
      <c r="A18" s="4" t="s">
        <v>80</v>
      </c>
      <c r="E18" s="23"/>
      <c r="F18" s="23"/>
    </row>
    <row r="19" spans="5:6" ht="6" customHeight="1">
      <c r="E19" s="23"/>
      <c r="F19" s="23"/>
    </row>
    <row r="20" spans="2:6" ht="12.75">
      <c r="B20" s="4" t="s">
        <v>58</v>
      </c>
      <c r="E20" s="23">
        <v>-21637</v>
      </c>
      <c r="F20" s="23">
        <v>-23621</v>
      </c>
    </row>
    <row r="21" spans="2:6" ht="12.75">
      <c r="B21" s="4" t="s">
        <v>59</v>
      </c>
      <c r="E21" s="23">
        <v>-12357</v>
      </c>
      <c r="F21" s="23">
        <v>-7223</v>
      </c>
    </row>
    <row r="22" spans="5:6" ht="4.5" customHeight="1">
      <c r="E22" s="26"/>
      <c r="F22" s="26"/>
    </row>
    <row r="23" spans="1:6" ht="12.75">
      <c r="A23" s="4" t="s">
        <v>60</v>
      </c>
      <c r="E23" s="23">
        <f>SUM(E16:E22)</f>
        <v>185766</v>
      </c>
      <c r="F23" s="23">
        <f>SUM(F16:F22)</f>
        <v>195808</v>
      </c>
    </row>
    <row r="24" spans="5:6" ht="12.75">
      <c r="E24" s="23"/>
      <c r="F24" s="23"/>
    </row>
    <row r="25" spans="2:6" ht="12.75">
      <c r="B25" s="4" t="s">
        <v>61</v>
      </c>
      <c r="E25" s="23">
        <v>-21005</v>
      </c>
      <c r="F25" s="23">
        <v>-86363</v>
      </c>
    </row>
    <row r="26" spans="2:6" ht="12.75">
      <c r="B26" s="4" t="s">
        <v>62</v>
      </c>
      <c r="E26" s="23">
        <v>-43729</v>
      </c>
      <c r="F26" s="23">
        <v>55957</v>
      </c>
    </row>
    <row r="27" spans="5:6" ht="4.5" customHeight="1">
      <c r="E27" s="26"/>
      <c r="F27" s="26"/>
    </row>
    <row r="28" spans="1:6" ht="12.75">
      <c r="A28" s="4" t="s">
        <v>154</v>
      </c>
      <c r="E28" s="23">
        <f>SUM(E23:E27)</f>
        <v>121032</v>
      </c>
      <c r="F28" s="23">
        <f>SUM(F23:F27)</f>
        <v>165402</v>
      </c>
    </row>
    <row r="29" spans="5:6" ht="12.75">
      <c r="E29" s="23"/>
      <c r="F29" s="23"/>
    </row>
    <row r="30" spans="2:6" ht="12.75">
      <c r="B30" s="4" t="s">
        <v>65</v>
      </c>
      <c r="E30" s="23">
        <v>2706</v>
      </c>
      <c r="F30" s="23">
        <v>2250</v>
      </c>
    </row>
    <row r="31" spans="2:6" ht="12.75">
      <c r="B31" s="4" t="s">
        <v>66</v>
      </c>
      <c r="E31" s="23">
        <v>-23247</v>
      </c>
      <c r="F31" s="23">
        <v>-21753</v>
      </c>
    </row>
    <row r="32" spans="2:6" ht="12.75">
      <c r="B32" s="4" t="s">
        <v>67</v>
      </c>
      <c r="E32" s="26">
        <v>-65572</v>
      </c>
      <c r="F32" s="26">
        <v>-55437</v>
      </c>
    </row>
    <row r="33" spans="1:6" ht="12.75">
      <c r="A33" s="4" t="s">
        <v>155</v>
      </c>
      <c r="E33" s="24">
        <f>SUM(E28:E32)</f>
        <v>34919</v>
      </c>
      <c r="F33" s="24">
        <f>SUM(F28:F32)</f>
        <v>90462</v>
      </c>
    </row>
    <row r="34" spans="5:6" ht="12.75">
      <c r="E34" s="23"/>
      <c r="F34" s="23"/>
    </row>
    <row r="35" spans="1:6" ht="12.75">
      <c r="A35" s="13" t="s">
        <v>77</v>
      </c>
      <c r="E35" s="23"/>
      <c r="F35" s="23"/>
    </row>
    <row r="36" spans="1:6" ht="12.75">
      <c r="A36" s="13"/>
      <c r="B36" s="4" t="s">
        <v>175</v>
      </c>
      <c r="E36" s="23">
        <v>92481</v>
      </c>
      <c r="F36" s="23">
        <v>0</v>
      </c>
    </row>
    <row r="37" spans="2:6" ht="12.75">
      <c r="B37" s="45" t="s">
        <v>96</v>
      </c>
      <c r="E37" s="31">
        <v>-49905</v>
      </c>
      <c r="F37" s="31">
        <v>3053</v>
      </c>
    </row>
    <row r="38" spans="1:6" ht="14.25" customHeight="1">
      <c r="A38" s="4" t="s">
        <v>176</v>
      </c>
      <c r="E38" s="24">
        <f>SUM(E36:E37)</f>
        <v>42576</v>
      </c>
      <c r="F38" s="24">
        <f>SUM(F36:F37)</f>
        <v>3053</v>
      </c>
    </row>
    <row r="39" spans="5:6" ht="14.25" customHeight="1">
      <c r="E39" s="23"/>
      <c r="F39" s="23"/>
    </row>
    <row r="40" spans="1:6" ht="12.75">
      <c r="A40" s="13" t="s">
        <v>63</v>
      </c>
      <c r="E40" s="23"/>
      <c r="F40" s="23"/>
    </row>
    <row r="41" spans="2:6" ht="12.75">
      <c r="B41" s="4" t="s">
        <v>76</v>
      </c>
      <c r="E41" s="23">
        <v>-72496</v>
      </c>
      <c r="F41" s="23">
        <v>-72000</v>
      </c>
    </row>
    <row r="42" spans="2:6" ht="12.75">
      <c r="B42" s="4" t="s">
        <v>64</v>
      </c>
      <c r="E42" s="23">
        <v>-12388</v>
      </c>
      <c r="F42" s="23">
        <v>-95404</v>
      </c>
    </row>
    <row r="43" spans="2:6" ht="12.75">
      <c r="B43" s="4" t="s">
        <v>178</v>
      </c>
      <c r="E43" s="26">
        <v>9153</v>
      </c>
      <c r="F43" s="26">
        <v>0</v>
      </c>
    </row>
    <row r="44" spans="1:6" ht="12.75">
      <c r="A44" s="4" t="s">
        <v>157</v>
      </c>
      <c r="E44" s="24">
        <f>SUM(E41:E43)</f>
        <v>-75731</v>
      </c>
      <c r="F44" s="24">
        <f>SUM(F41:F43)</f>
        <v>-167404</v>
      </c>
    </row>
    <row r="45" spans="5:6" ht="12.75">
      <c r="E45" s="23"/>
      <c r="F45" s="23"/>
    </row>
    <row r="46" spans="1:6" ht="12.75">
      <c r="A46" s="4" t="s">
        <v>88</v>
      </c>
      <c r="E46" s="23">
        <f>E33+E38+E44</f>
        <v>1764</v>
      </c>
      <c r="F46" s="23">
        <f>F33+F38+F44</f>
        <v>-73889</v>
      </c>
    </row>
    <row r="47" spans="5:6" ht="12.75">
      <c r="E47" s="23"/>
      <c r="F47" s="23"/>
    </row>
    <row r="48" spans="1:6" ht="12.75">
      <c r="A48" s="13" t="s">
        <v>89</v>
      </c>
      <c r="E48" s="23">
        <v>293799</v>
      </c>
      <c r="F48" s="23">
        <v>398117</v>
      </c>
    </row>
    <row r="49" spans="5:6" ht="4.5" customHeight="1">
      <c r="E49" s="26"/>
      <c r="F49" s="26"/>
    </row>
    <row r="50" spans="1:6" ht="12.75">
      <c r="A50" s="13" t="s">
        <v>169</v>
      </c>
      <c r="E50" s="23">
        <f>SUM(E46:E49)</f>
        <v>295563</v>
      </c>
      <c r="F50" s="23">
        <f>SUM(F46:F49)</f>
        <v>324228</v>
      </c>
    </row>
    <row r="51" spans="5:6" ht="4.5" customHeight="1" thickBot="1">
      <c r="E51" s="30"/>
      <c r="F51" s="30"/>
    </row>
    <row r="52" spans="5:6" ht="12.75">
      <c r="E52" s="23"/>
      <c r="F52" s="23"/>
    </row>
    <row r="53" spans="5:6" ht="12.75">
      <c r="E53" s="23"/>
      <c r="F53" s="23"/>
    </row>
    <row r="54" ht="12.75">
      <c r="A54" s="4" t="s">
        <v>54</v>
      </c>
    </row>
    <row r="56" spans="5:6" ht="12.75">
      <c r="E56" s="44" t="s">
        <v>171</v>
      </c>
      <c r="F56" s="44" t="s">
        <v>166</v>
      </c>
    </row>
    <row r="57" spans="5:6" ht="12.75">
      <c r="E57" s="33" t="s">
        <v>9</v>
      </c>
      <c r="F57" s="33" t="s">
        <v>9</v>
      </c>
    </row>
    <row r="58" spans="2:6" ht="12.75">
      <c r="B58" s="4" t="s">
        <v>34</v>
      </c>
      <c r="E58" s="23">
        <v>185331</v>
      </c>
      <c r="F58" s="23">
        <v>240944</v>
      </c>
    </row>
    <row r="59" spans="2:6" ht="12.75">
      <c r="B59" s="4" t="s">
        <v>55</v>
      </c>
      <c r="E59" s="23">
        <v>143797</v>
      </c>
      <c r="F59" s="23">
        <v>90745</v>
      </c>
    </row>
    <row r="60" spans="2:6" ht="12.75">
      <c r="B60" s="4" t="s">
        <v>109</v>
      </c>
      <c r="E60" s="26">
        <v>-27889</v>
      </c>
      <c r="F60" s="26">
        <v>0</v>
      </c>
    </row>
    <row r="61" spans="5:6" ht="12.75">
      <c r="E61" s="31">
        <f>SUM(E58:E60)</f>
        <v>301239</v>
      </c>
      <c r="F61" s="31">
        <f>SUM(F58:F60)</f>
        <v>331689</v>
      </c>
    </row>
    <row r="62" spans="2:6" ht="14.25" customHeight="1">
      <c r="B62" s="4" t="s">
        <v>75</v>
      </c>
      <c r="E62" s="31">
        <v>-96</v>
      </c>
      <c r="F62" s="31">
        <v>-91</v>
      </c>
    </row>
    <row r="63" spans="2:6" ht="14.25" customHeight="1">
      <c r="B63" s="4" t="s">
        <v>95</v>
      </c>
      <c r="E63" s="26">
        <v>-5580</v>
      </c>
      <c r="F63" s="26">
        <v>-7370</v>
      </c>
    </row>
    <row r="64" spans="5:6" ht="12.75">
      <c r="E64" s="20">
        <f>SUM(E61:E63)</f>
        <v>295563</v>
      </c>
      <c r="F64" s="20">
        <f>SUM(F61:F63)</f>
        <v>324228</v>
      </c>
    </row>
    <row r="65" spans="5:6" ht="3" customHeight="1" thickBot="1">
      <c r="E65" s="29"/>
      <c r="F65" s="29"/>
    </row>
    <row r="66" spans="5:6" ht="12.75">
      <c r="E66" s="61"/>
      <c r="F66" s="61"/>
    </row>
    <row r="68" ht="12" customHeight="1">
      <c r="A68" s="4" t="s">
        <v>94</v>
      </c>
    </row>
    <row r="69" ht="12.75">
      <c r="B69" s="4" t="s">
        <v>139</v>
      </c>
    </row>
  </sheetData>
  <mergeCells count="1">
    <mergeCell ref="A6:G6"/>
  </mergeCells>
  <printOptions/>
  <pageMargins left="0.74" right="0.24" top="0.45" bottom="0.49" header="0.36" footer="0.42"/>
  <pageSetup fitToHeight="1" fitToWidth="1" horizontalDpi="600" verticalDpi="600" orientation="portrait" paperSize="9" scale="92" r:id="rId1"/>
  <rowBreaks count="1" manualBreakCount="1">
    <brk id="55" max="255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 Setia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 Setia Berhad</dc:creator>
  <cp:keywords/>
  <dc:description/>
  <cp:lastModifiedBy>shirley</cp:lastModifiedBy>
  <cp:lastPrinted>2007-09-17T12:15:16Z</cp:lastPrinted>
  <dcterms:created xsi:type="dcterms:W3CDTF">2002-11-07T06:38:29Z</dcterms:created>
  <dcterms:modified xsi:type="dcterms:W3CDTF">2007-09-17T13:15:38Z</dcterms:modified>
  <cp:category/>
  <cp:version/>
  <cp:contentType/>
  <cp:contentStatus/>
</cp:coreProperties>
</file>