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3">' income statement'!$A$1:$J$65</definedName>
    <definedName name="_xlnm.Print_Area" localSheetId="2">'balance sheet'!$A$1:$H$72</definedName>
    <definedName name="_xlnm.Print_Area" localSheetId="5">'cashflow'!$A$1:$G$69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<sst xmlns="http://schemas.openxmlformats.org/spreadsheetml/2006/main" count="239" uniqueCount="175">
  <si>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</si>
  <si>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</si>
  <si>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</si>
  <si>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</si>
  <si>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</si>
  <si>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</si>
  <si>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</si>
  <si>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</si>
  <si>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</si>
  <si>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</si>
  <si>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</si>
  <si>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</si>
  <si>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</si>
  <si>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</si>
  <si>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</si>
  <si>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</si>
  <si>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</si>
  <si>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</si>
  <si>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Minority interests</t>
  </si>
  <si>
    <t>S P SETIA BERHAD</t>
  </si>
  <si>
    <t>(Company No.: 19698-X)</t>
  </si>
  <si>
    <t>(Incorporated in Malaysia)</t>
  </si>
  <si>
    <t>CONDENSED CONSOLIDATED BALANCE SHEET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</si>
  <si>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</si>
  <si>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</si>
  <si>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</si>
  <si>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</si>
  <si>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</si>
  <si>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</si>
  <si>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</si>
  <si>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</si>
  <si>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</si>
  <si>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</si>
  <si>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</si>
  <si>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</si>
  <si>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</si>
  <si>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</si>
  <si>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</si>
  <si>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</si>
  <si>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</si>
  <si>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</si>
  <si>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</si>
  <si>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</si>
  <si>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</si>
  <si>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</si>
  <si>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</si>
  <si>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</si>
  <si>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</si>
  <si>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</si>
  <si>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</si>
  <si>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Unappropriated</t>
  </si>
  <si>
    <t>Profit</t>
  </si>
  <si>
    <t>Dividend</t>
  </si>
  <si>
    <t xml:space="preserve">CONDENSED CONSOLIDATED CASH FLOW STATEMENT 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</si>
  <si>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</si>
  <si>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</si>
  <si>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</si>
  <si>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</si>
  <si>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</si>
  <si>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</si>
  <si>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</si>
  <si>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</si>
  <si>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</si>
  <si>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</si>
  <si>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</si>
  <si>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</si>
  <si>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</si>
  <si>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</si>
  <si>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</si>
  <si>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</si>
  <si>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</si>
  <si>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</si>
  <si>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</si>
  <si>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</si>
  <si>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</si>
  <si>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</si>
  <si>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Transactions with shareholders</t>
  </si>
  <si>
    <t>Others financing activities</t>
  </si>
  <si>
    <t>Investing Activities</t>
  </si>
  <si>
    <t>Notes to the Interim Financial Report</t>
  </si>
  <si>
    <t xml:space="preserve">CURRENT 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</si>
  <si>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</si>
  <si>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</si>
  <si>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</si>
  <si>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</si>
  <si>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</si>
  <si>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</si>
  <si>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</si>
  <si>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</si>
  <si>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</si>
  <si>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</si>
  <si>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CUMULATIVE QUARTER</t>
  </si>
  <si>
    <t>-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</si>
  <si>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</si>
  <si>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</si>
  <si>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</si>
  <si>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</si>
  <si>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</si>
  <si>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</si>
  <si>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</si>
  <si>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</si>
  <si>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</si>
  <si>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</si>
  <si>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Balance at 1.11.2005</t>
  </si>
  <si>
    <t>ENDED</t>
  </si>
  <si>
    <t>Net Assets Per Share (RM)</t>
  </si>
  <si>
    <t>31/10/2006</t>
  </si>
  <si>
    <t>Selling and marketing expenses</t>
  </si>
  <si>
    <t>(UNAUDITED)</t>
  </si>
  <si>
    <t>(The figures have not been audited)</t>
  </si>
  <si>
    <t>(The Condensed Consolidated Income Statements should be read in conjunction with the Annual Financial Report for the year ended 31 October 2006)</t>
  </si>
  <si>
    <t>Bank overdraft</t>
  </si>
  <si>
    <t>Minority</t>
  </si>
  <si>
    <t>Equity</t>
  </si>
  <si>
    <t>Profit for the period</t>
  </si>
  <si>
    <t>Attributable to:</t>
  </si>
  <si>
    <t>Investment Properties</t>
  </si>
  <si>
    <t>Prepaid lease payments</t>
  </si>
  <si>
    <t>ASSETS</t>
  </si>
  <si>
    <t>Non-current Assets</t>
  </si>
  <si>
    <t>EQUITY AND LIABILITIES</t>
  </si>
  <si>
    <t>Non-current liabilities</t>
  </si>
  <si>
    <t>Total liabilities</t>
  </si>
  <si>
    <t>TOTAL EQUITY AND LIABILITIES</t>
  </si>
  <si>
    <t>TOTAL ASSETS</t>
  </si>
  <si>
    <t>Bank overdraft</t>
  </si>
  <si>
    <t>Balance at 1.11.2006</t>
  </si>
  <si>
    <t>As previously stated</t>
  </si>
  <si>
    <t>(The Condensed Consolidated Statement of Changes in Equity should be read in conjunction with the Annual Financial Report for the year ended 31 October 2006)</t>
  </si>
  <si>
    <t>Balance at 1.11.2006 (restated)</t>
  </si>
  <si>
    <t>Distributable</t>
  </si>
  <si>
    <t>Non-Distributable</t>
  </si>
  <si>
    <t>Dividend</t>
  </si>
  <si>
    <t>EQUITY</t>
  </si>
  <si>
    <t>Total Equity</t>
  </si>
  <si>
    <t>(RESTATED)</t>
  </si>
  <si>
    <t>Equity Attributable to Equity Holders of the Company</t>
  </si>
  <si>
    <t>Equity holders of the Company</t>
  </si>
  <si>
    <t>Attributable to Equity Holders of the Company</t>
  </si>
  <si>
    <t>Issue of ordinary shares pursuant to ESOS</t>
  </si>
  <si>
    <t>ESOS lapsed</t>
  </si>
  <si>
    <t xml:space="preserve"> for the year ended 31 October 2006)</t>
  </si>
  <si>
    <t>Option</t>
  </si>
  <si>
    <t>Option Reserve</t>
  </si>
  <si>
    <t xml:space="preserve"> - Basic earnings per share (sen)</t>
  </si>
  <si>
    <t>- Diluted earnings per share (sen)</t>
  </si>
  <si>
    <t>Earnings per share attributable to equity holders of the Company</t>
  </si>
  <si>
    <t>Net cash (used in)/generated from investing activities</t>
  </si>
  <si>
    <t>Interests</t>
  </si>
  <si>
    <r>
      <t xml:space="preserve">Effect of adopting </t>
    </r>
    <r>
      <rPr>
        <i/>
        <sz val="10"/>
        <rFont val="Times New Roman"/>
        <family val="1"/>
      </rPr>
      <t>FRS 2</t>
    </r>
  </si>
  <si>
    <t>Share of profits less losses of associated companies</t>
  </si>
  <si>
    <t xml:space="preserve">(The Condensed Consolidated Balance Sheet should be read in conjunction with the Annual Financial Report for the year </t>
  </si>
  <si>
    <t>ended 31 October 2006)</t>
  </si>
  <si>
    <t>30 April 2007</t>
  </si>
  <si>
    <t>Interim Financial Report - 30 April 2007</t>
  </si>
  <si>
    <t>AS AT 30 APRIL 2007</t>
  </si>
  <si>
    <t>30/04/2007</t>
  </si>
  <si>
    <t>FOR THE PERIOD ENDED 30 APRIL 2007</t>
  </si>
  <si>
    <t>30/04/2006</t>
  </si>
  <si>
    <t>SECOND QUARTER</t>
  </si>
  <si>
    <t>Final dividend paid</t>
  </si>
  <si>
    <t>Interim dividend declared</t>
  </si>
  <si>
    <t>Balance at 30.04.2007</t>
  </si>
  <si>
    <t>6 MONTHS</t>
  </si>
  <si>
    <t>Cash and cash equivalents at 30 April</t>
  </si>
  <si>
    <t>30.04.2007</t>
  </si>
  <si>
    <t>30.04.2006</t>
  </si>
  <si>
    <t>5-9</t>
  </si>
  <si>
    <t>10-14</t>
  </si>
  <si>
    <t>Cash generated from operations</t>
  </si>
  <si>
    <t>Net cash generated from  operating activities</t>
  </si>
  <si>
    <t>Tax expense</t>
  </si>
  <si>
    <t xml:space="preserve">Balance at 30.04.2006 </t>
  </si>
  <si>
    <t>Net cash used in financing activities</t>
  </si>
  <si>
    <t>Share option granted under ESOS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</si>
</sst>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_(* #,##0.000_);_(* \(#,##0.000\);_(* &quot;-&quot;??_);_(@_)"/>
    <numFmt numFmtId="181" formatCode="[$-809]dd\ mmmm\ yyyy"/>
    <numFmt numFmtId="182" formatCode="dd/mm/yyyy;@"/>
    <numFmt numFmtId="183" formatCode="[$-409]dddd\,\ mmmm\ dd\,\ yyyy"/>
    <numFmt numFmtId="184" formatCode="dd/mm/yy;@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0" xfId="15" applyNumberFormat="1" applyFont="1" applyFill="1" applyAlignment="1">
      <alignment/>
    </xf>
    <xf numFmtId="177" fontId="4" fillId="0" borderId="1" xfId="15" applyNumberFormat="1" applyFont="1" applyFill="1" applyBorder="1" applyAlignment="1">
      <alignment/>
    </xf>
    <xf numFmtId="177" fontId="4" fillId="0" borderId="2" xfId="15" applyNumberFormat="1" applyFont="1" applyFill="1" applyBorder="1" applyAlignment="1">
      <alignment/>
    </xf>
    <xf numFmtId="177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7" fontId="4" fillId="0" borderId="5" xfId="15" applyNumberFormat="1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17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7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4" fontId="6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177" fontId="4" fillId="0" borderId="3" xfId="15" applyNumberFormat="1" applyFont="1" applyBorder="1" applyAlignment="1">
      <alignment/>
    </xf>
    <xf numFmtId="0" fontId="6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4" fillId="0" borderId="0" xfId="15" applyFont="1" applyFill="1" applyAlignment="1">
      <alignment/>
    </xf>
    <xf numFmtId="43" fontId="4" fillId="0" borderId="5" xfId="15" applyFont="1" applyFill="1" applyBorder="1" applyAlignment="1">
      <alignment/>
    </xf>
    <xf numFmtId="177" fontId="4" fillId="0" borderId="0" xfId="15" applyNumberFormat="1" applyFont="1" applyBorder="1" applyAlignment="1">
      <alignment/>
    </xf>
    <xf numFmtId="177" fontId="4" fillId="0" borderId="5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9</xdr:row>
      <xdr:rowOff>123825</xdr:rowOff>
    </xdr:from>
    <xdr:to>
      <xdr:col>13</xdr:col>
      <xdr:colOff>895350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6400800" y="17716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95250</xdr:rowOff>
    </xdr:from>
    <xdr:to>
      <xdr:col>5</xdr:col>
      <xdr:colOff>828675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2438400" y="1743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95250</xdr:rowOff>
    </xdr:from>
    <xdr:to>
      <xdr:col>5</xdr:col>
      <xdr:colOff>438150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181350" y="1914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104775</xdr:rowOff>
    </xdr:from>
    <xdr:to>
      <xdr:col>7</xdr:col>
      <xdr:colOff>762000</xdr:colOff>
      <xdr:row>10</xdr:row>
      <xdr:rowOff>104775</xdr:rowOff>
    </xdr:to>
    <xdr:sp>
      <xdr:nvSpPr>
        <xdr:cNvPr id="4" name="Line 5"/>
        <xdr:cNvSpPr>
          <a:spLocks/>
        </xdr:cNvSpPr>
      </xdr:nvSpPr>
      <xdr:spPr>
        <a:xfrm>
          <a:off x="4581525" y="1924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104775</xdr:rowOff>
    </xdr:from>
    <xdr:to>
      <xdr:col>11</xdr:col>
      <xdr:colOff>447675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10325" y="1924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104775</xdr:rowOff>
    </xdr:from>
    <xdr:to>
      <xdr:col>9</xdr:col>
      <xdr:colOff>438150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286375" y="1924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8">
      <selection activeCell="C45" sqref="C45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8"/>
    </row>
    <row r="9" ht="12.75">
      <c r="D9" s="19"/>
    </row>
    <row r="17" spans="1:5" ht="18.75" customHeight="1">
      <c r="A17" s="62" t="s">
        <v>19</v>
      </c>
      <c r="B17" s="62"/>
      <c r="C17" s="62"/>
      <c r="D17" s="62"/>
      <c r="E17" s="62"/>
    </row>
    <row r="18" spans="1:5" ht="18.75" customHeight="1">
      <c r="A18" s="62" t="s">
        <v>56</v>
      </c>
      <c r="B18" s="62"/>
      <c r="C18" s="62"/>
      <c r="D18" s="62"/>
      <c r="E18" s="62"/>
    </row>
    <row r="19" spans="1:5" ht="18.75" customHeight="1">
      <c r="A19" s="62" t="s">
        <v>21</v>
      </c>
      <c r="B19" s="62"/>
      <c r="C19" s="62"/>
      <c r="D19" s="62"/>
      <c r="E19" s="62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2" t="s">
        <v>57</v>
      </c>
      <c r="B23" s="62"/>
      <c r="C23" s="62"/>
      <c r="D23" s="62"/>
      <c r="E23" s="62"/>
    </row>
    <row r="24" spans="1:5" ht="18.75">
      <c r="A24" s="63" t="s">
        <v>153</v>
      </c>
      <c r="B24" s="63"/>
      <c r="C24" s="63"/>
      <c r="D24" s="63"/>
      <c r="E24" s="63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M28" sqref="M2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5" t="s">
        <v>19</v>
      </c>
      <c r="B3" s="65"/>
      <c r="C3" s="65"/>
      <c r="D3" s="65"/>
      <c r="E3" s="65"/>
      <c r="F3" s="65"/>
      <c r="G3" s="65"/>
      <c r="H3" s="65"/>
      <c r="I3" s="65"/>
    </row>
    <row r="4" spans="1:9" ht="14.25" customHeight="1">
      <c r="A4" s="65" t="s">
        <v>56</v>
      </c>
      <c r="B4" s="65"/>
      <c r="C4" s="65"/>
      <c r="D4" s="65"/>
      <c r="E4" s="65"/>
      <c r="F4" s="65"/>
      <c r="G4" s="65"/>
      <c r="H4" s="65"/>
      <c r="I4" s="65"/>
    </row>
    <row r="5" spans="1:9" ht="14.25" customHeight="1">
      <c r="A5" s="65" t="s">
        <v>21</v>
      </c>
      <c r="B5" s="65"/>
      <c r="C5" s="65"/>
      <c r="D5" s="65"/>
      <c r="E5" s="65"/>
      <c r="F5" s="65"/>
      <c r="G5" s="65"/>
      <c r="H5" s="65"/>
      <c r="I5" s="65"/>
    </row>
    <row r="7" spans="1:9" ht="12.75" customHeight="1">
      <c r="A7" s="64" t="s">
        <v>154</v>
      </c>
      <c r="B7" s="64"/>
      <c r="C7" s="64"/>
      <c r="D7" s="64"/>
      <c r="E7" s="64"/>
      <c r="F7" s="64"/>
      <c r="G7" s="64"/>
      <c r="H7" s="64"/>
      <c r="I7" s="64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69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68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70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71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72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79</v>
      </c>
      <c r="B26" s="6"/>
      <c r="C26" s="6"/>
      <c r="D26" s="6"/>
      <c r="E26" s="6"/>
      <c r="F26" s="6"/>
      <c r="I26" s="8" t="s">
        <v>167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5" t="s">
        <v>87</v>
      </c>
      <c r="B28" s="6"/>
      <c r="C28" s="6"/>
      <c r="D28" s="6"/>
      <c r="E28" s="6"/>
      <c r="F28" s="6"/>
    </row>
    <row r="29" spans="2:9" ht="15">
      <c r="B29" s="6" t="s">
        <v>88</v>
      </c>
      <c r="C29" s="6"/>
      <c r="D29" s="6"/>
      <c r="E29" s="6"/>
      <c r="F29" s="6"/>
      <c r="G29" s="7"/>
      <c r="I29" s="9" t="s">
        <v>168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view="pageBreakPreview" zoomScale="75" zoomScaleNormal="75" zoomScaleSheetLayoutView="75" workbookViewId="0" topLeftCell="A31">
      <selection activeCell="E70" sqref="E70"/>
    </sheetView>
  </sheetViews>
  <sheetFormatPr defaultColWidth="9.140625" defaultRowHeight="12.75"/>
  <cols>
    <col min="1" max="1" width="2.8515625" style="17" customWidth="1"/>
    <col min="2" max="2" width="3.00390625" style="17" customWidth="1"/>
    <col min="3" max="3" width="32.57421875" style="17" customWidth="1"/>
    <col min="4" max="4" width="17.7109375" style="17" customWidth="1"/>
    <col min="5" max="5" width="15.57421875" style="17" bestFit="1" customWidth="1"/>
    <col min="6" max="6" width="9.140625" style="17" customWidth="1"/>
    <col min="7" max="7" width="13.28125" style="17" bestFit="1" customWidth="1"/>
    <col min="8" max="8" width="4.57421875" style="17" customWidth="1"/>
    <col min="9" max="9" width="9.140625" style="17" customWidth="1"/>
    <col min="10" max="10" width="7.57421875" style="17" customWidth="1"/>
    <col min="11" max="16384" width="9.140625" style="17" customWidth="1"/>
  </cols>
  <sheetData>
    <row r="1" spans="8:9" ht="15">
      <c r="H1" s="15">
        <v>1</v>
      </c>
      <c r="I1" s="40"/>
    </row>
    <row r="2" ht="14.25">
      <c r="D2" s="21" t="s">
        <v>19</v>
      </c>
    </row>
    <row r="3" ht="14.25">
      <c r="D3" s="21" t="s">
        <v>20</v>
      </c>
    </row>
    <row r="4" ht="14.25">
      <c r="D4" s="21" t="s">
        <v>21</v>
      </c>
    </row>
    <row r="5" ht="14.25">
      <c r="D5" s="21" t="s">
        <v>22</v>
      </c>
    </row>
    <row r="6" spans="4:6" ht="15">
      <c r="D6" s="21" t="s">
        <v>155</v>
      </c>
      <c r="F6" s="22"/>
    </row>
    <row r="7" spans="4:6" ht="15">
      <c r="D7" s="21"/>
      <c r="F7" s="22"/>
    </row>
    <row r="9" spans="5:7" ht="12.75">
      <c r="E9" s="16" t="s">
        <v>108</v>
      </c>
      <c r="F9" s="16"/>
      <c r="G9" s="42" t="s">
        <v>135</v>
      </c>
    </row>
    <row r="10" spans="5:7" ht="12.75">
      <c r="E10" s="16" t="s">
        <v>23</v>
      </c>
      <c r="F10" s="16"/>
      <c r="G10" s="16" t="s">
        <v>23</v>
      </c>
    </row>
    <row r="11" spans="5:7" ht="12.75">
      <c r="E11" s="16" t="s">
        <v>80</v>
      </c>
      <c r="F11" s="16"/>
      <c r="G11" s="16" t="s">
        <v>4</v>
      </c>
    </row>
    <row r="12" spans="5:7" ht="12.75">
      <c r="E12" s="16" t="s">
        <v>99</v>
      </c>
      <c r="F12" s="16"/>
      <c r="G12" s="16" t="s">
        <v>24</v>
      </c>
    </row>
    <row r="13" spans="5:7" ht="12.75">
      <c r="E13" s="16" t="s">
        <v>25</v>
      </c>
      <c r="F13" s="16"/>
      <c r="G13" s="16" t="s">
        <v>25</v>
      </c>
    </row>
    <row r="14" spans="5:7" ht="12.75">
      <c r="E14" s="50" t="s">
        <v>156</v>
      </c>
      <c r="F14" s="16"/>
      <c r="G14" s="41" t="s">
        <v>106</v>
      </c>
    </row>
    <row r="15" spans="5:7" ht="12.75">
      <c r="E15" s="16" t="s">
        <v>9</v>
      </c>
      <c r="G15" s="16" t="s">
        <v>9</v>
      </c>
    </row>
    <row r="16" spans="5:8" ht="12.75">
      <c r="E16" s="42"/>
      <c r="F16" s="23"/>
      <c r="H16" s="23"/>
    </row>
    <row r="17" spans="2:8" ht="12.75">
      <c r="B17" s="53" t="s">
        <v>118</v>
      </c>
      <c r="E17" s="42"/>
      <c r="F17" s="23"/>
      <c r="G17" s="32"/>
      <c r="H17" s="23"/>
    </row>
    <row r="18" spans="2:8" ht="12.75">
      <c r="B18" s="53" t="s">
        <v>119</v>
      </c>
      <c r="E18" s="42"/>
      <c r="F18" s="23"/>
      <c r="G18" s="32"/>
      <c r="H18" s="23"/>
    </row>
    <row r="19" spans="2:8" ht="12.75">
      <c r="B19" s="17" t="s">
        <v>26</v>
      </c>
      <c r="E19" s="23">
        <v>49481</v>
      </c>
      <c r="F19" s="23"/>
      <c r="G19" s="23">
        <v>47207</v>
      </c>
      <c r="H19" s="23"/>
    </row>
    <row r="20" spans="2:8" ht="12.75">
      <c r="B20" s="17" t="s">
        <v>116</v>
      </c>
      <c r="E20" s="23">
        <v>102930</v>
      </c>
      <c r="F20" s="23"/>
      <c r="G20" s="23">
        <v>92180</v>
      </c>
      <c r="H20" s="23"/>
    </row>
    <row r="21" spans="2:8" ht="12.75">
      <c r="B21" s="17" t="s">
        <v>117</v>
      </c>
      <c r="E21" s="23">
        <v>895</v>
      </c>
      <c r="F21" s="23"/>
      <c r="G21" s="23">
        <v>899</v>
      </c>
      <c r="H21" s="23"/>
    </row>
    <row r="22" spans="2:8" ht="12.75">
      <c r="B22" s="17" t="s">
        <v>93</v>
      </c>
      <c r="E22" s="23">
        <v>833759</v>
      </c>
      <c r="F22" s="23"/>
      <c r="G22" s="23">
        <v>735826</v>
      </c>
      <c r="H22" s="23"/>
    </row>
    <row r="23" spans="2:8" ht="12.75">
      <c r="B23" s="17" t="s">
        <v>27</v>
      </c>
      <c r="E23" s="23">
        <v>222603</v>
      </c>
      <c r="F23" s="23"/>
      <c r="G23" s="23">
        <v>210058</v>
      </c>
      <c r="H23" s="23"/>
    </row>
    <row r="24" spans="2:8" ht="12.75">
      <c r="B24" s="17" t="s">
        <v>28</v>
      </c>
      <c r="E24" s="23">
        <v>3289</v>
      </c>
      <c r="F24" s="23"/>
      <c r="G24" s="23">
        <v>17724</v>
      </c>
      <c r="H24" s="23"/>
    </row>
    <row r="25" spans="2:8" ht="12.75">
      <c r="B25" s="17" t="s">
        <v>33</v>
      </c>
      <c r="E25" s="23">
        <v>368</v>
      </c>
      <c r="F25" s="23"/>
      <c r="G25" s="23">
        <v>400</v>
      </c>
      <c r="H25" s="23"/>
    </row>
    <row r="26" spans="2:8" ht="12.75">
      <c r="B26" s="17" t="s">
        <v>86</v>
      </c>
      <c r="E26" s="23">
        <v>1192</v>
      </c>
      <c r="F26" s="23"/>
      <c r="G26" s="23">
        <v>644</v>
      </c>
      <c r="H26" s="23"/>
    </row>
    <row r="27" spans="5:8" ht="12.75">
      <c r="E27" s="24">
        <f>SUM(E19:E26)</f>
        <v>1214517</v>
      </c>
      <c r="F27" s="24"/>
      <c r="G27" s="24">
        <f>SUM(G19:G26)</f>
        <v>1104938</v>
      </c>
      <c r="H27" s="23"/>
    </row>
    <row r="28" spans="2:8" ht="12.75">
      <c r="B28" s="53" t="s">
        <v>29</v>
      </c>
      <c r="E28" s="23"/>
      <c r="F28" s="23"/>
      <c r="G28" s="23"/>
      <c r="H28" s="23"/>
    </row>
    <row r="29" spans="2:8" ht="12.75">
      <c r="B29" s="17" t="s">
        <v>94</v>
      </c>
      <c r="E29" s="23">
        <v>747685</v>
      </c>
      <c r="F29" s="23"/>
      <c r="G29" s="23">
        <v>715653</v>
      </c>
      <c r="H29" s="23"/>
    </row>
    <row r="30" spans="2:8" ht="12.75">
      <c r="B30" s="17" t="s">
        <v>30</v>
      </c>
      <c r="E30" s="23">
        <v>30688</v>
      </c>
      <c r="F30" s="23"/>
      <c r="G30" s="23">
        <v>25745</v>
      </c>
      <c r="H30" s="23"/>
    </row>
    <row r="31" spans="2:8" ht="12.75">
      <c r="B31" s="17" t="s">
        <v>31</v>
      </c>
      <c r="E31" s="23">
        <v>21995</v>
      </c>
      <c r="F31" s="23"/>
      <c r="G31" s="23">
        <v>25423</v>
      </c>
      <c r="H31" s="23"/>
    </row>
    <row r="32" spans="2:8" ht="12.75">
      <c r="B32" s="17" t="s">
        <v>32</v>
      </c>
      <c r="E32" s="23">
        <v>360961</v>
      </c>
      <c r="F32" s="23"/>
      <c r="G32" s="23">
        <v>419031</v>
      </c>
      <c r="H32" s="23"/>
    </row>
    <row r="33" spans="2:8" ht="12.75">
      <c r="B33" s="17" t="s">
        <v>73</v>
      </c>
      <c r="E33" s="23">
        <v>14010</v>
      </c>
      <c r="F33" s="23"/>
      <c r="G33" s="23">
        <v>19423</v>
      </c>
      <c r="H33" s="23"/>
    </row>
    <row r="34" spans="2:8" ht="12.75">
      <c r="B34" s="17" t="s">
        <v>82</v>
      </c>
      <c r="E34" s="23">
        <v>14083</v>
      </c>
      <c r="F34" s="23"/>
      <c r="G34" s="23">
        <v>11830</v>
      </c>
      <c r="H34" s="23"/>
    </row>
    <row r="35" spans="2:8" ht="12.75">
      <c r="B35" s="17" t="s">
        <v>34</v>
      </c>
      <c r="E35" s="23">
        <v>126579</v>
      </c>
      <c r="F35" s="23"/>
      <c r="G35" s="23">
        <v>204151</v>
      </c>
      <c r="H35" s="23"/>
    </row>
    <row r="36" spans="2:8" ht="12.75">
      <c r="B36" s="17" t="s">
        <v>55</v>
      </c>
      <c r="E36" s="23">
        <v>96122</v>
      </c>
      <c r="F36" s="23"/>
      <c r="G36" s="23">
        <v>99733</v>
      </c>
      <c r="H36" s="23"/>
    </row>
    <row r="37" spans="5:8" ht="12.75">
      <c r="E37" s="24">
        <f>SUM(E29:E36)</f>
        <v>1412123</v>
      </c>
      <c r="F37" s="24"/>
      <c r="G37" s="24">
        <f>SUM(G29:G36)</f>
        <v>1520989</v>
      </c>
      <c r="H37" s="23"/>
    </row>
    <row r="38" spans="2:8" ht="13.5" thickBot="1">
      <c r="B38" s="53" t="s">
        <v>124</v>
      </c>
      <c r="E38" s="25">
        <f>E27+E37</f>
        <v>2626640</v>
      </c>
      <c r="F38" s="25"/>
      <c r="G38" s="25">
        <f>G27+G37</f>
        <v>2625927</v>
      </c>
      <c r="H38" s="23"/>
    </row>
    <row r="39" spans="2:8" ht="13.5" thickTop="1">
      <c r="B39" s="53"/>
      <c r="E39" s="31"/>
      <c r="F39" s="31"/>
      <c r="G39" s="31"/>
      <c r="H39" s="23"/>
    </row>
    <row r="40" spans="2:8" ht="12.75">
      <c r="B40" s="53" t="s">
        <v>120</v>
      </c>
      <c r="E40" s="23"/>
      <c r="F40" s="23"/>
      <c r="G40" s="23"/>
      <c r="H40" s="23"/>
    </row>
    <row r="41" spans="2:8" ht="12.75">
      <c r="B41" s="53" t="s">
        <v>133</v>
      </c>
      <c r="E41" s="23"/>
      <c r="F41" s="23"/>
      <c r="G41" s="23"/>
      <c r="H41" s="23"/>
    </row>
    <row r="42" spans="2:8" ht="12.75">
      <c r="B42" s="17" t="s">
        <v>37</v>
      </c>
      <c r="E42" s="23">
        <v>504454</v>
      </c>
      <c r="F42" s="23"/>
      <c r="G42" s="23">
        <v>498513</v>
      </c>
      <c r="H42" s="23"/>
    </row>
    <row r="43" spans="2:8" ht="12.75">
      <c r="B43" s="17" t="s">
        <v>38</v>
      </c>
      <c r="E43" s="23"/>
      <c r="F43" s="23"/>
      <c r="G43" s="23"/>
      <c r="H43" s="23"/>
    </row>
    <row r="44" spans="3:8" ht="12.75">
      <c r="C44" s="17" t="s">
        <v>39</v>
      </c>
      <c r="E44" s="23">
        <v>438430</v>
      </c>
      <c r="F44" s="23"/>
      <c r="G44" s="23">
        <v>417274</v>
      </c>
      <c r="H44" s="23"/>
    </row>
    <row r="45" spans="3:8" ht="12.75">
      <c r="C45" s="17" t="s">
        <v>143</v>
      </c>
      <c r="E45" s="23">
        <v>0</v>
      </c>
      <c r="F45" s="23"/>
      <c r="G45" s="23">
        <v>1395</v>
      </c>
      <c r="H45" s="23"/>
    </row>
    <row r="46" spans="3:8" ht="12.75">
      <c r="C46" s="17" t="s">
        <v>40</v>
      </c>
      <c r="E46" s="23">
        <v>744435</v>
      </c>
      <c r="F46" s="23"/>
      <c r="G46" s="23">
        <v>689513</v>
      </c>
      <c r="H46" s="23"/>
    </row>
    <row r="47" spans="3:8" ht="12.75">
      <c r="C47" s="17" t="s">
        <v>52</v>
      </c>
      <c r="E47" s="26">
        <v>49100</v>
      </c>
      <c r="F47" s="26"/>
      <c r="G47" s="26">
        <v>95715</v>
      </c>
      <c r="H47" s="23"/>
    </row>
    <row r="48" spans="2:8" ht="12.75">
      <c r="B48" s="53" t="s">
        <v>136</v>
      </c>
      <c r="E48" s="23">
        <f>SUM(E42:E47)</f>
        <v>1736419</v>
      </c>
      <c r="F48" s="23"/>
      <c r="G48" s="23">
        <f>SUM(G42:G47)</f>
        <v>1702410</v>
      </c>
      <c r="H48" s="23"/>
    </row>
    <row r="49" spans="2:8" ht="12.75">
      <c r="B49" s="53" t="s">
        <v>74</v>
      </c>
      <c r="E49" s="23">
        <v>1301</v>
      </c>
      <c r="F49" s="23"/>
      <c r="G49" s="23">
        <v>1302</v>
      </c>
      <c r="H49" s="23"/>
    </row>
    <row r="50" spans="2:8" ht="12.75">
      <c r="B50" s="53" t="s">
        <v>134</v>
      </c>
      <c r="E50" s="24">
        <f>SUM(E48:E49)</f>
        <v>1737720</v>
      </c>
      <c r="F50" s="24"/>
      <c r="G50" s="24">
        <f>SUM(G48:G49)</f>
        <v>1703712</v>
      </c>
      <c r="H50" s="23"/>
    </row>
    <row r="51" spans="5:8" ht="12.75">
      <c r="E51" s="23"/>
      <c r="F51" s="23"/>
      <c r="G51" s="23"/>
      <c r="H51" s="23"/>
    </row>
    <row r="52" spans="2:8" ht="12.75">
      <c r="B52" s="53" t="s">
        <v>121</v>
      </c>
      <c r="E52" s="23"/>
      <c r="F52" s="23"/>
      <c r="G52" s="23"/>
      <c r="H52" s="23"/>
    </row>
    <row r="53" spans="2:8" ht="12.75">
      <c r="B53" s="17" t="s">
        <v>41</v>
      </c>
      <c r="E53" s="23">
        <v>506557</v>
      </c>
      <c r="F53" s="23"/>
      <c r="G53" s="23">
        <v>520284</v>
      </c>
      <c r="H53" s="23"/>
    </row>
    <row r="54" spans="2:8" ht="12.75">
      <c r="B54" s="17" t="s">
        <v>42</v>
      </c>
      <c r="E54" s="23">
        <v>1446</v>
      </c>
      <c r="F54" s="23"/>
      <c r="G54" s="23">
        <v>1446</v>
      </c>
      <c r="H54" s="23"/>
    </row>
    <row r="55" spans="2:8" ht="12.75">
      <c r="B55" s="17" t="s">
        <v>84</v>
      </c>
      <c r="E55" s="23">
        <v>2351</v>
      </c>
      <c r="F55" s="23"/>
      <c r="G55" s="23">
        <v>2214</v>
      </c>
      <c r="H55" s="23"/>
    </row>
    <row r="56" spans="5:8" ht="12.75">
      <c r="E56" s="24">
        <f>SUM(E53:E55)</f>
        <v>510354</v>
      </c>
      <c r="F56" s="24"/>
      <c r="G56" s="24">
        <f>SUM(G53:G55)</f>
        <v>523944</v>
      </c>
      <c r="H56" s="23"/>
    </row>
    <row r="57" spans="5:8" ht="12.75">
      <c r="E57" s="23"/>
      <c r="F57" s="23"/>
      <c r="G57" s="23"/>
      <c r="H57" s="23"/>
    </row>
    <row r="58" spans="2:8" ht="12.75">
      <c r="B58" s="53" t="s">
        <v>35</v>
      </c>
      <c r="E58" s="23"/>
      <c r="F58" s="23"/>
      <c r="G58" s="23"/>
      <c r="H58" s="23"/>
    </row>
    <row r="59" spans="2:8" ht="12.75">
      <c r="B59" s="17" t="s">
        <v>36</v>
      </c>
      <c r="E59" s="23">
        <v>292891</v>
      </c>
      <c r="F59" s="23"/>
      <c r="G59" s="23">
        <v>319799</v>
      </c>
      <c r="H59" s="23"/>
    </row>
    <row r="60" spans="2:8" ht="12.75">
      <c r="B60" s="17" t="s">
        <v>85</v>
      </c>
      <c r="E60" s="23">
        <v>58326</v>
      </c>
      <c r="F60" s="23"/>
      <c r="G60" s="23">
        <v>63390</v>
      </c>
      <c r="H60" s="23"/>
    </row>
    <row r="61" spans="2:8" ht="12.75">
      <c r="B61" s="17" t="s">
        <v>125</v>
      </c>
      <c r="E61" s="23">
        <v>6252</v>
      </c>
      <c r="F61" s="23"/>
      <c r="G61" s="23">
        <v>0</v>
      </c>
      <c r="H61" s="23"/>
    </row>
    <row r="62" spans="2:8" ht="12.75">
      <c r="B62" s="17" t="s">
        <v>83</v>
      </c>
      <c r="E62" s="23">
        <v>21097</v>
      </c>
      <c r="F62" s="23"/>
      <c r="G62" s="23">
        <v>15082</v>
      </c>
      <c r="H62" s="23"/>
    </row>
    <row r="63" spans="5:8" ht="12.75">
      <c r="E63" s="24">
        <f>SUM(E59:E62)</f>
        <v>378566</v>
      </c>
      <c r="F63" s="24"/>
      <c r="G63" s="24">
        <f>SUM(G59:G62)</f>
        <v>398271</v>
      </c>
      <c r="H63" s="23"/>
    </row>
    <row r="64" spans="2:8" ht="12.75">
      <c r="B64" s="53" t="s">
        <v>122</v>
      </c>
      <c r="E64" s="24">
        <f>E56+E63</f>
        <v>888920</v>
      </c>
      <c r="F64" s="24"/>
      <c r="G64" s="24">
        <f>G56+G63</f>
        <v>922215</v>
      </c>
      <c r="H64" s="23"/>
    </row>
    <row r="65" spans="2:8" ht="13.5" thickBot="1">
      <c r="B65" s="53" t="s">
        <v>123</v>
      </c>
      <c r="E65" s="25">
        <f>E50+E64</f>
        <v>2626640</v>
      </c>
      <c r="F65" s="25"/>
      <c r="G65" s="25">
        <f>G50+G64</f>
        <v>2625927</v>
      </c>
      <c r="H65" s="23"/>
    </row>
    <row r="66" spans="5:8" ht="13.5" thickTop="1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2:8" ht="13.5" thickBot="1">
      <c r="B68" s="17" t="s">
        <v>105</v>
      </c>
      <c r="E68" s="27">
        <f>((E48/(E42/0.75)))</f>
        <v>2.5816313281290264</v>
      </c>
      <c r="F68" s="27"/>
      <c r="G68" s="27">
        <f>((G48/(G42/0.75)))</f>
        <v>2.561232104278123</v>
      </c>
      <c r="H68" s="23"/>
    </row>
    <row r="69" ht="13.5" thickTop="1">
      <c r="E69" s="43"/>
    </row>
    <row r="70" ht="12.75">
      <c r="E70" s="20"/>
    </row>
    <row r="71" ht="12.75">
      <c r="A71" s="17" t="s">
        <v>151</v>
      </c>
    </row>
    <row r="72" ht="12.75">
      <c r="B72" s="17" t="s">
        <v>152</v>
      </c>
    </row>
  </sheetData>
  <printOptions/>
  <pageMargins left="0.75" right="0.66" top="0.58" bottom="0.41" header="0.42" footer="0.3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showGridLines="0" view="pageBreakPreview" zoomScale="75" zoomScaleNormal="75" zoomScaleSheetLayoutView="75" workbookViewId="0" topLeftCell="A14">
      <selection activeCell="D22" sqref="D22"/>
    </sheetView>
  </sheetViews>
  <sheetFormatPr defaultColWidth="9.140625" defaultRowHeight="12.75"/>
  <cols>
    <col min="1" max="1" width="2.421875" style="17" customWidth="1"/>
    <col min="2" max="2" width="42.28125" style="17" customWidth="1"/>
    <col min="3" max="3" width="1.28515625" style="17" customWidth="1"/>
    <col min="4" max="4" width="14.421875" style="17" customWidth="1"/>
    <col min="5" max="5" width="20.57421875" style="17" bestFit="1" customWidth="1"/>
    <col min="6" max="6" width="3.00390625" style="17" customWidth="1"/>
    <col min="7" max="7" width="13.421875" style="17" customWidth="1"/>
    <col min="8" max="8" width="18.140625" style="17" customWidth="1"/>
    <col min="9" max="9" width="2.421875" style="17" bestFit="1" customWidth="1"/>
    <col min="10" max="10" width="6.57421875" style="17" customWidth="1"/>
    <col min="11" max="16384" width="9.140625" style="17" customWidth="1"/>
  </cols>
  <sheetData>
    <row r="1" ht="15">
      <c r="J1" s="40">
        <v>2</v>
      </c>
    </row>
    <row r="2" ht="14.25">
      <c r="E2" s="21" t="s">
        <v>19</v>
      </c>
    </row>
    <row r="3" ht="14.25">
      <c r="E3" s="21" t="s">
        <v>20</v>
      </c>
    </row>
    <row r="4" ht="14.25">
      <c r="E4" s="21" t="s">
        <v>21</v>
      </c>
    </row>
    <row r="5" ht="14.25">
      <c r="E5" s="21" t="s">
        <v>0</v>
      </c>
    </row>
    <row r="6" ht="14.25">
      <c r="E6" s="21" t="s">
        <v>157</v>
      </c>
    </row>
    <row r="7" ht="15">
      <c r="E7" s="44" t="s">
        <v>109</v>
      </c>
    </row>
    <row r="8" ht="15">
      <c r="E8" s="44"/>
    </row>
    <row r="10" spans="4:8" ht="12.75">
      <c r="D10" s="66" t="s">
        <v>159</v>
      </c>
      <c r="E10" s="66"/>
      <c r="G10" s="66" t="s">
        <v>91</v>
      </c>
      <c r="H10" s="66"/>
    </row>
    <row r="11" spans="4:9" ht="12.75">
      <c r="D11" s="16" t="s">
        <v>1</v>
      </c>
      <c r="E11" s="16" t="s">
        <v>4</v>
      </c>
      <c r="G11" s="16" t="s">
        <v>1</v>
      </c>
      <c r="H11" s="16" t="s">
        <v>4</v>
      </c>
      <c r="I11" s="33"/>
    </row>
    <row r="12" spans="4:9" ht="12.75">
      <c r="D12" s="16" t="s">
        <v>2</v>
      </c>
      <c r="E12" s="16" t="s">
        <v>2</v>
      </c>
      <c r="G12" s="16" t="s">
        <v>2</v>
      </c>
      <c r="H12" s="16" t="s">
        <v>2</v>
      </c>
      <c r="I12" s="33"/>
    </row>
    <row r="13" spans="4:9" ht="12.75">
      <c r="D13" s="16" t="s">
        <v>3</v>
      </c>
      <c r="E13" s="16" t="s">
        <v>5</v>
      </c>
      <c r="G13" s="16" t="s">
        <v>6</v>
      </c>
      <c r="H13" s="16" t="s">
        <v>5</v>
      </c>
      <c r="I13" s="33"/>
    </row>
    <row r="14" spans="4:9" ht="12.75">
      <c r="D14" s="16"/>
      <c r="E14" s="16" t="s">
        <v>3</v>
      </c>
      <c r="G14" s="16" t="s">
        <v>7</v>
      </c>
      <c r="H14" s="16" t="s">
        <v>8</v>
      </c>
      <c r="I14" s="33"/>
    </row>
    <row r="15" spans="4:9" ht="12.75">
      <c r="D15" s="16"/>
      <c r="E15" s="42" t="s">
        <v>135</v>
      </c>
      <c r="G15" s="16"/>
      <c r="H15" s="42" t="s">
        <v>135</v>
      </c>
      <c r="I15" s="33"/>
    </row>
    <row r="16" spans="4:9" ht="12.75">
      <c r="D16" s="48" t="s">
        <v>156</v>
      </c>
      <c r="E16" s="48" t="s">
        <v>158</v>
      </c>
      <c r="F16" s="49"/>
      <c r="G16" s="48" t="s">
        <v>156</v>
      </c>
      <c r="H16" s="48" t="s">
        <v>158</v>
      </c>
      <c r="I16" s="33"/>
    </row>
    <row r="17" spans="4:9" ht="12.75">
      <c r="D17" s="16" t="s">
        <v>9</v>
      </c>
      <c r="E17" s="16" t="s">
        <v>9</v>
      </c>
      <c r="F17" s="16"/>
      <c r="G17" s="16" t="s">
        <v>9</v>
      </c>
      <c r="H17" s="16" t="s">
        <v>9</v>
      </c>
      <c r="I17" s="33"/>
    </row>
    <row r="19" spans="2:9" ht="12.75">
      <c r="B19" s="17" t="s">
        <v>10</v>
      </c>
      <c r="D19" s="23">
        <v>286802</v>
      </c>
      <c r="E19" s="23">
        <v>298293</v>
      </c>
      <c r="F19" s="23"/>
      <c r="G19" s="23">
        <v>542008</v>
      </c>
      <c r="H19" s="23">
        <v>577413</v>
      </c>
      <c r="I19" s="23"/>
    </row>
    <row r="20" spans="4:9" ht="12.75">
      <c r="D20" s="23"/>
      <c r="E20" s="23"/>
      <c r="F20" s="23"/>
      <c r="H20" s="23"/>
      <c r="I20" s="23"/>
    </row>
    <row r="21" spans="2:9" ht="12.75">
      <c r="B21" s="17" t="s">
        <v>11</v>
      </c>
      <c r="D21" s="23">
        <v>-201483</v>
      </c>
      <c r="E21" s="23">
        <v>-217386</v>
      </c>
      <c r="F21" s="23"/>
      <c r="G21" s="23">
        <v>-381252</v>
      </c>
      <c r="H21" s="23">
        <v>-421028</v>
      </c>
      <c r="I21" s="23"/>
    </row>
    <row r="22" spans="4:9" ht="3" customHeight="1">
      <c r="D22" s="26"/>
      <c r="E22" s="26"/>
      <c r="F22" s="23"/>
      <c r="G22" s="26"/>
      <c r="H22" s="26"/>
      <c r="I22" s="23"/>
    </row>
    <row r="23" spans="2:9" ht="12.75">
      <c r="B23" s="17" t="s">
        <v>12</v>
      </c>
      <c r="D23" s="23">
        <f>SUM(D19:D21)</f>
        <v>85319</v>
      </c>
      <c r="E23" s="23">
        <f>SUM(E19:E21)</f>
        <v>80907</v>
      </c>
      <c r="F23" s="23"/>
      <c r="G23" s="23">
        <f>SUM(G19:G21)</f>
        <v>160756</v>
      </c>
      <c r="H23" s="23">
        <f>SUM(H19:H21)</f>
        <v>156385</v>
      </c>
      <c r="I23" s="23"/>
    </row>
    <row r="24" spans="4:9" ht="12.75">
      <c r="D24" s="23"/>
      <c r="E24" s="23"/>
      <c r="F24" s="23"/>
      <c r="G24" s="23"/>
      <c r="H24" s="23"/>
      <c r="I24" s="23"/>
    </row>
    <row r="25" spans="2:9" ht="12.75">
      <c r="B25" s="17" t="s">
        <v>13</v>
      </c>
      <c r="D25" s="23">
        <v>1359</v>
      </c>
      <c r="E25" s="23">
        <v>1218</v>
      </c>
      <c r="F25" s="23"/>
      <c r="G25" s="23">
        <v>3269</v>
      </c>
      <c r="H25" s="23">
        <v>2744</v>
      </c>
      <c r="I25" s="23"/>
    </row>
    <row r="26" spans="4:9" ht="3.75" customHeight="1">
      <c r="D26" s="23"/>
      <c r="E26" s="23"/>
      <c r="F26" s="23"/>
      <c r="G26" s="23"/>
      <c r="H26" s="23"/>
      <c r="I26" s="23"/>
    </row>
    <row r="27" spans="2:9" ht="12.75">
      <c r="B27" s="17" t="s">
        <v>107</v>
      </c>
      <c r="D27" s="23">
        <v>-5766</v>
      </c>
      <c r="E27" s="23">
        <v>-3640</v>
      </c>
      <c r="F27" s="23"/>
      <c r="G27" s="23">
        <v>-8964</v>
      </c>
      <c r="H27" s="23">
        <v>-7205</v>
      </c>
      <c r="I27" s="23"/>
    </row>
    <row r="28" spans="4:9" ht="3.75" customHeight="1">
      <c r="D28" s="23"/>
      <c r="E28" s="23"/>
      <c r="F28" s="23"/>
      <c r="G28" s="23"/>
      <c r="I28" s="23"/>
    </row>
    <row r="29" spans="2:9" ht="12.75">
      <c r="B29" s="17" t="s">
        <v>14</v>
      </c>
      <c r="D29" s="23">
        <v>-14417</v>
      </c>
      <c r="E29" s="23">
        <v>-9992</v>
      </c>
      <c r="F29" s="23"/>
      <c r="G29" s="23">
        <v>-35756</v>
      </c>
      <c r="H29" s="23">
        <v>-26896</v>
      </c>
      <c r="I29" s="23"/>
    </row>
    <row r="30" spans="4:9" ht="3" customHeight="1">
      <c r="D30" s="26"/>
      <c r="E30" s="26"/>
      <c r="F30" s="23"/>
      <c r="G30" s="26"/>
      <c r="H30" s="26"/>
      <c r="I30" s="23"/>
    </row>
    <row r="31" spans="2:9" ht="12.75">
      <c r="B31" s="17" t="s">
        <v>15</v>
      </c>
      <c r="D31" s="23">
        <f>SUM(D23:D30)</f>
        <v>66495</v>
      </c>
      <c r="E31" s="23">
        <f>SUM(E23:E30)</f>
        <v>68493</v>
      </c>
      <c r="F31" s="23"/>
      <c r="G31" s="23">
        <f>SUM(G23:G29)</f>
        <v>119305</v>
      </c>
      <c r="H31" s="23">
        <f>SUM(H23:H29)</f>
        <v>125028</v>
      </c>
      <c r="I31" s="23"/>
    </row>
    <row r="32" spans="4:9" ht="12.75">
      <c r="D32" s="23"/>
      <c r="E32" s="23"/>
      <c r="F32" s="23"/>
      <c r="G32" s="23"/>
      <c r="H32" s="23"/>
      <c r="I32" s="23"/>
    </row>
    <row r="33" spans="2:9" ht="12.75">
      <c r="B33" s="17" t="s">
        <v>95</v>
      </c>
      <c r="D33" s="23"/>
      <c r="E33" s="23"/>
      <c r="F33" s="23"/>
      <c r="G33" s="23"/>
      <c r="H33" s="23"/>
      <c r="I33" s="23"/>
    </row>
    <row r="34" spans="2:9" ht="12.75">
      <c r="B34" s="47" t="s">
        <v>100</v>
      </c>
      <c r="D34" s="23"/>
      <c r="E34" s="23"/>
      <c r="F34" s="23"/>
      <c r="G34" s="23"/>
      <c r="H34" s="23"/>
      <c r="I34" s="23"/>
    </row>
    <row r="35" spans="2:9" ht="12.75">
      <c r="B35" s="17" t="s">
        <v>101</v>
      </c>
      <c r="D35" s="23">
        <v>1715</v>
      </c>
      <c r="E35" s="23">
        <v>1715</v>
      </c>
      <c r="F35" s="23"/>
      <c r="G35" s="23">
        <v>3487</v>
      </c>
      <c r="H35" s="23">
        <v>3487</v>
      </c>
      <c r="I35" s="23"/>
    </row>
    <row r="36" spans="2:9" ht="12.75">
      <c r="B36" s="47" t="s">
        <v>102</v>
      </c>
      <c r="D36" s="23">
        <v>4982</v>
      </c>
      <c r="E36" s="23">
        <v>4068</v>
      </c>
      <c r="F36" s="23"/>
      <c r="G36" s="23">
        <v>9327</v>
      </c>
      <c r="H36" s="23">
        <v>6209</v>
      </c>
      <c r="I36" s="23"/>
    </row>
    <row r="37" spans="4:9" ht="12.75">
      <c r="D37" s="23"/>
      <c r="E37" s="23"/>
      <c r="F37" s="23"/>
      <c r="G37" s="23"/>
      <c r="H37" s="23"/>
      <c r="I37" s="23"/>
    </row>
    <row r="38" spans="2:9" ht="12.75">
      <c r="B38" s="17" t="s">
        <v>150</v>
      </c>
      <c r="D38" s="23">
        <v>7588</v>
      </c>
      <c r="E38" s="23">
        <v>5334</v>
      </c>
      <c r="F38" s="23"/>
      <c r="G38" s="23">
        <v>11572</v>
      </c>
      <c r="H38" s="23">
        <v>8561</v>
      </c>
      <c r="I38" s="23"/>
    </row>
    <row r="39" spans="4:9" ht="12.75">
      <c r="D39" s="23"/>
      <c r="E39" s="23"/>
      <c r="F39" s="23"/>
      <c r="G39" s="23"/>
      <c r="H39" s="23"/>
      <c r="I39" s="23"/>
    </row>
    <row r="40" spans="2:9" ht="12.75">
      <c r="B40" s="17" t="s">
        <v>16</v>
      </c>
      <c r="D40" s="23">
        <v>-235</v>
      </c>
      <c r="E40" s="23">
        <v>-300</v>
      </c>
      <c r="F40" s="23"/>
      <c r="G40" s="23">
        <v>-511</v>
      </c>
      <c r="H40" s="23">
        <v>-711</v>
      </c>
      <c r="I40" s="23"/>
    </row>
    <row r="41" spans="4:9" ht="4.5" customHeight="1">
      <c r="D41" s="26"/>
      <c r="E41" s="26"/>
      <c r="F41" s="23"/>
      <c r="G41" s="26"/>
      <c r="H41" s="26"/>
      <c r="I41" s="23"/>
    </row>
    <row r="42" spans="2:9" ht="12.75">
      <c r="B42" s="17" t="s">
        <v>17</v>
      </c>
      <c r="D42" s="23">
        <f>SUM(D31:D41)</f>
        <v>80545</v>
      </c>
      <c r="E42" s="23">
        <f>SUM(E31:E41)</f>
        <v>79310</v>
      </c>
      <c r="F42" s="23"/>
      <c r="G42" s="23">
        <f>SUM(G31:G41)</f>
        <v>143180</v>
      </c>
      <c r="H42" s="23">
        <f>SUM(H31:H41)</f>
        <v>142574</v>
      </c>
      <c r="I42" s="23"/>
    </row>
    <row r="43" spans="4:9" ht="12.75">
      <c r="D43" s="23"/>
      <c r="E43" s="23"/>
      <c r="F43" s="23"/>
      <c r="G43" s="23"/>
      <c r="H43" s="23"/>
      <c r="I43" s="23"/>
    </row>
    <row r="44" spans="2:9" ht="12.75">
      <c r="B44" s="17" t="s">
        <v>171</v>
      </c>
      <c r="D44" s="23">
        <v>-20786</v>
      </c>
      <c r="E44" s="23">
        <v>-20831</v>
      </c>
      <c r="F44" s="23"/>
      <c r="G44" s="23">
        <v>-36676</v>
      </c>
      <c r="H44" s="23">
        <v>-37747</v>
      </c>
      <c r="I44" s="23"/>
    </row>
    <row r="45" spans="4:9" ht="3" customHeight="1">
      <c r="D45" s="26"/>
      <c r="E45" s="26"/>
      <c r="F45" s="23"/>
      <c r="G45" s="26"/>
      <c r="H45" s="26"/>
      <c r="I45" s="23"/>
    </row>
    <row r="46" spans="2:9" ht="12.75">
      <c r="B46" s="17" t="s">
        <v>114</v>
      </c>
      <c r="D46" s="23">
        <f>SUM(D42:D44)</f>
        <v>59759</v>
      </c>
      <c r="E46" s="23">
        <f>SUM(E42:E44)</f>
        <v>58479</v>
      </c>
      <c r="F46" s="23"/>
      <c r="G46" s="23">
        <f>SUM(G42:G44)</f>
        <v>106504</v>
      </c>
      <c r="H46" s="23">
        <f>SUM(H42:H44)</f>
        <v>104827</v>
      </c>
      <c r="I46" s="23"/>
    </row>
    <row r="47" spans="4:9" ht="5.25" customHeight="1" thickBot="1">
      <c r="D47" s="30"/>
      <c r="E47" s="30"/>
      <c r="F47" s="23"/>
      <c r="G47" s="30"/>
      <c r="H47" s="30"/>
      <c r="I47" s="23"/>
    </row>
    <row r="48" spans="4:9" ht="12.75">
      <c r="D48" s="23"/>
      <c r="E48" s="23"/>
      <c r="F48" s="23"/>
      <c r="G48" s="23"/>
      <c r="H48" s="23"/>
      <c r="I48" s="23"/>
    </row>
    <row r="49" spans="2:9" ht="12.75">
      <c r="B49" s="17" t="s">
        <v>115</v>
      </c>
      <c r="D49" s="23"/>
      <c r="E49" s="23"/>
      <c r="F49" s="23"/>
      <c r="G49" s="31"/>
      <c r="H49" s="23"/>
      <c r="I49" s="23"/>
    </row>
    <row r="50" spans="2:9" ht="12.75">
      <c r="B50" s="17" t="s">
        <v>137</v>
      </c>
      <c r="D50" s="23">
        <v>59759</v>
      </c>
      <c r="E50" s="23">
        <v>58479</v>
      </c>
      <c r="F50" s="23"/>
      <c r="G50" s="31">
        <v>106505</v>
      </c>
      <c r="H50" s="23">
        <v>104828</v>
      </c>
      <c r="I50" s="23"/>
    </row>
    <row r="51" spans="2:8" ht="12.75">
      <c r="B51" s="17" t="s">
        <v>18</v>
      </c>
      <c r="D51" s="23">
        <v>0</v>
      </c>
      <c r="E51" s="23">
        <v>0</v>
      </c>
      <c r="F51" s="23"/>
      <c r="G51" s="31">
        <v>-1</v>
      </c>
      <c r="H51" s="23">
        <v>-1</v>
      </c>
    </row>
    <row r="52" spans="4:8" ht="4.5" customHeight="1">
      <c r="D52" s="28"/>
      <c r="E52" s="26"/>
      <c r="G52" s="26"/>
      <c r="H52" s="28"/>
    </row>
    <row r="53" spans="4:8" ht="12.75">
      <c r="D53" s="20">
        <f>SUM(D50:D51)</f>
        <v>59759</v>
      </c>
      <c r="E53" s="20">
        <f>SUM(E50:E51)</f>
        <v>58479</v>
      </c>
      <c r="G53" s="23">
        <f>SUM(G50:G52)</f>
        <v>106504</v>
      </c>
      <c r="H53" s="20">
        <f>SUM(H50:H52)</f>
        <v>104827</v>
      </c>
    </row>
    <row r="54" spans="4:8" ht="3.75" customHeight="1" thickBot="1">
      <c r="D54" s="29"/>
      <c r="E54" s="29"/>
      <c r="G54" s="30"/>
      <c r="H54" s="29"/>
    </row>
    <row r="55" ht="12.75">
      <c r="G55" s="31"/>
    </row>
    <row r="56" spans="2:8" ht="12.75">
      <c r="B56" s="17" t="s">
        <v>146</v>
      </c>
      <c r="G56" s="23"/>
      <c r="H56" s="36"/>
    </row>
    <row r="57" spans="2:9" ht="12.75">
      <c r="B57" s="47" t="s">
        <v>144</v>
      </c>
      <c r="D57" s="39">
        <v>8.88</v>
      </c>
      <c r="E57" s="39">
        <v>8.85</v>
      </c>
      <c r="G57" s="57">
        <v>15.87</v>
      </c>
      <c r="H57" s="35">
        <v>15.91</v>
      </c>
      <c r="I57" s="33"/>
    </row>
    <row r="58" spans="3:9" ht="2.25" customHeight="1" thickBot="1">
      <c r="C58" s="34"/>
      <c r="D58" s="29">
        <v>6.31</v>
      </c>
      <c r="E58" s="29"/>
      <c r="G58" s="58"/>
      <c r="H58" s="37"/>
      <c r="I58" s="33"/>
    </row>
    <row r="59" spans="7:9" ht="12.75">
      <c r="G59" s="57"/>
      <c r="H59" s="36"/>
      <c r="I59" s="33"/>
    </row>
    <row r="60" spans="2:9" ht="14.25" customHeight="1">
      <c r="B60" s="47" t="s">
        <v>145</v>
      </c>
      <c r="D60" s="35">
        <v>8.88</v>
      </c>
      <c r="E60" s="35">
        <v>8.83</v>
      </c>
      <c r="G60" s="57">
        <v>15.86</v>
      </c>
      <c r="H60" s="35">
        <v>15.87</v>
      </c>
      <c r="I60" s="33"/>
    </row>
    <row r="61" spans="4:8" ht="1.5" customHeight="1" thickBot="1">
      <c r="D61" s="29"/>
      <c r="E61" s="29"/>
      <c r="G61" s="58"/>
      <c r="H61" s="29"/>
    </row>
    <row r="62" ht="12.75">
      <c r="G62" s="57"/>
    </row>
    <row r="63" ht="12.75">
      <c r="G63" s="23"/>
    </row>
    <row r="64" ht="12.75">
      <c r="G64" s="23"/>
    </row>
    <row r="65" spans="2:7" ht="12.75">
      <c r="B65" s="17" t="s">
        <v>110</v>
      </c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</sheetData>
  <mergeCells count="2">
    <mergeCell ref="D10:E10"/>
    <mergeCell ref="G10:H10"/>
  </mergeCells>
  <printOptions horizontalCentered="1"/>
  <pageMargins left="0.47" right="0.43" top="0.96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view="pageBreakPreview" zoomScale="75" zoomScaleSheetLayoutView="75" workbookViewId="0" topLeftCell="A10">
      <selection activeCell="J43" sqref="J43"/>
    </sheetView>
  </sheetViews>
  <sheetFormatPr defaultColWidth="9.140625" defaultRowHeight="12.75"/>
  <cols>
    <col min="1" max="1" width="2.28125" style="4" customWidth="1"/>
    <col min="2" max="2" width="27.7109375" style="4" customWidth="1"/>
    <col min="3" max="3" width="4.0039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1.421875" style="4" bestFit="1" customWidth="1"/>
    <col min="9" max="9" width="3.57421875" style="4" customWidth="1"/>
    <col min="10" max="10" width="12.8515625" style="4" bestFit="1" customWidth="1"/>
    <col min="11" max="11" width="3.421875" style="4" customWidth="1"/>
    <col min="12" max="12" width="7.7109375" style="4" bestFit="1" customWidth="1"/>
    <col min="13" max="13" width="3.421875" style="4" customWidth="1"/>
    <col min="14" max="14" width="14.421875" style="4" customWidth="1"/>
    <col min="15" max="15" width="2.28125" style="4" customWidth="1"/>
    <col min="16" max="16" width="12.28125" style="4" bestFit="1" customWidth="1"/>
    <col min="17" max="17" width="4.28125" style="4" customWidth="1"/>
    <col min="18" max="18" width="11.140625" style="4" bestFit="1" customWidth="1"/>
    <col min="19" max="19" width="4.421875" style="4" customWidth="1"/>
    <col min="20" max="16384" width="9.140625" style="4" customWidth="1"/>
  </cols>
  <sheetData>
    <row r="1" ht="15">
      <c r="S1" s="7">
        <v>3</v>
      </c>
    </row>
    <row r="2" ht="14.25">
      <c r="I2" s="2" t="s">
        <v>19</v>
      </c>
    </row>
    <row r="3" ht="14.25">
      <c r="I3" s="2" t="s">
        <v>20</v>
      </c>
    </row>
    <row r="4" ht="14.25">
      <c r="I4" s="2" t="s">
        <v>21</v>
      </c>
    </row>
    <row r="5" ht="14.25">
      <c r="I5" s="2" t="s">
        <v>43</v>
      </c>
    </row>
    <row r="6" spans="6:12" ht="14.25">
      <c r="F6" s="17"/>
      <c r="G6" s="17"/>
      <c r="H6" s="17"/>
      <c r="I6" s="21" t="s">
        <v>157</v>
      </c>
      <c r="J6" s="17"/>
      <c r="K6" s="17"/>
      <c r="L6" s="17"/>
    </row>
    <row r="7" ht="15">
      <c r="I7" s="14" t="s">
        <v>109</v>
      </c>
    </row>
    <row r="8" ht="15">
      <c r="I8" s="14"/>
    </row>
    <row r="9" ht="13.5">
      <c r="I9" s="10"/>
    </row>
    <row r="10" spans="4:18" ht="13.5" customHeight="1">
      <c r="D10" s="67" t="s">
        <v>138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P10" s="56" t="s">
        <v>112</v>
      </c>
      <c r="R10" s="56" t="s">
        <v>46</v>
      </c>
    </row>
    <row r="11" spans="6:18" ht="13.5">
      <c r="F11" s="67" t="s">
        <v>131</v>
      </c>
      <c r="G11" s="67"/>
      <c r="H11" s="67"/>
      <c r="I11" s="10"/>
      <c r="J11" s="67" t="s">
        <v>130</v>
      </c>
      <c r="K11" s="67"/>
      <c r="L11" s="67"/>
      <c r="P11" s="56" t="s">
        <v>148</v>
      </c>
      <c r="R11" s="56" t="s">
        <v>113</v>
      </c>
    </row>
    <row r="12" spans="4:15" ht="12.75">
      <c r="D12" s="56" t="s">
        <v>44</v>
      </c>
      <c r="E12" s="56"/>
      <c r="F12" s="56" t="s">
        <v>47</v>
      </c>
      <c r="G12" s="56"/>
      <c r="H12" s="56" t="s">
        <v>142</v>
      </c>
      <c r="I12" s="56"/>
      <c r="J12" s="56" t="s">
        <v>50</v>
      </c>
      <c r="K12" s="56"/>
      <c r="L12" s="56"/>
      <c r="M12" s="56"/>
      <c r="N12" s="56"/>
      <c r="O12" s="56"/>
    </row>
    <row r="13" spans="4:15" ht="12.75">
      <c r="D13" s="56" t="s">
        <v>45</v>
      </c>
      <c r="E13" s="56"/>
      <c r="F13" s="56" t="s">
        <v>48</v>
      </c>
      <c r="G13" s="56"/>
      <c r="H13" s="56" t="s">
        <v>49</v>
      </c>
      <c r="I13" s="56"/>
      <c r="J13" s="56" t="s">
        <v>51</v>
      </c>
      <c r="K13" s="56"/>
      <c r="L13" s="56" t="s">
        <v>132</v>
      </c>
      <c r="M13" s="56"/>
      <c r="N13" s="56" t="s">
        <v>46</v>
      </c>
      <c r="O13" s="56"/>
    </row>
    <row r="14" spans="4:18" ht="12.75">
      <c r="D14" s="56" t="s">
        <v>9</v>
      </c>
      <c r="E14" s="56"/>
      <c r="F14" s="56" t="s">
        <v>9</v>
      </c>
      <c r="G14" s="56"/>
      <c r="H14" s="56" t="s">
        <v>9</v>
      </c>
      <c r="I14" s="56"/>
      <c r="J14" s="56" t="s">
        <v>9</v>
      </c>
      <c r="K14" s="56"/>
      <c r="L14" s="56" t="s">
        <v>9</v>
      </c>
      <c r="M14" s="56"/>
      <c r="N14" s="56" t="s">
        <v>9</v>
      </c>
      <c r="O14" s="56"/>
      <c r="P14" s="56" t="s">
        <v>9</v>
      </c>
      <c r="Q14" s="56"/>
      <c r="R14" s="56" t="s">
        <v>9</v>
      </c>
    </row>
    <row r="15" spans="4:1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2.75">
      <c r="A16" s="13" t="s">
        <v>126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2"/>
      <c r="P16" s="11"/>
      <c r="Q16" s="11"/>
      <c r="R16" s="11"/>
    </row>
    <row r="17" spans="1:18" ht="12.75">
      <c r="A17" s="13" t="s">
        <v>127</v>
      </c>
      <c r="D17" s="20">
        <v>498513</v>
      </c>
      <c r="E17" s="20"/>
      <c r="F17" s="20">
        <v>416710</v>
      </c>
      <c r="G17" s="20"/>
      <c r="H17" s="20">
        <v>0</v>
      </c>
      <c r="I17" s="20"/>
      <c r="J17" s="20">
        <v>691472</v>
      </c>
      <c r="K17" s="20"/>
      <c r="L17" s="20">
        <v>95715</v>
      </c>
      <c r="M17" s="20"/>
      <c r="N17" s="20">
        <f>SUM(D17:L17)</f>
        <v>1702410</v>
      </c>
      <c r="O17" s="12"/>
      <c r="P17" s="11">
        <v>1302</v>
      </c>
      <c r="Q17" s="11"/>
      <c r="R17" s="11">
        <f>SUM(N17:P17)</f>
        <v>1703712</v>
      </c>
    </row>
    <row r="18" spans="1:18" ht="12.75">
      <c r="A18" s="4" t="s">
        <v>149</v>
      </c>
      <c r="D18" s="20">
        <v>0</v>
      </c>
      <c r="E18" s="20"/>
      <c r="F18" s="20">
        <v>564</v>
      </c>
      <c r="G18" s="20"/>
      <c r="H18" s="20">
        <v>1395</v>
      </c>
      <c r="I18" s="20"/>
      <c r="J18" s="20">
        <v>-1959</v>
      </c>
      <c r="K18" s="20"/>
      <c r="L18" s="20">
        <v>0</v>
      </c>
      <c r="M18" s="20"/>
      <c r="N18" s="20">
        <f aca="true" t="shared" si="0" ref="N18:N26">SUM(D18:L18)</f>
        <v>0</v>
      </c>
      <c r="O18" s="12"/>
      <c r="P18" s="11">
        <v>0</v>
      </c>
      <c r="Q18" s="11"/>
      <c r="R18" s="11">
        <f aca="true" t="shared" si="1" ref="R18:R26">SUM(N18:P18)</f>
        <v>0</v>
      </c>
    </row>
    <row r="19" spans="1:18" ht="6" customHeight="1">
      <c r="A19" s="1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2"/>
      <c r="Q19" s="52"/>
      <c r="R19" s="52"/>
    </row>
    <row r="20" spans="1:18" ht="12.75">
      <c r="A20" s="13" t="s">
        <v>129</v>
      </c>
      <c r="D20" s="20">
        <f>SUM(D17:D19)</f>
        <v>498513</v>
      </c>
      <c r="E20" s="20"/>
      <c r="F20" s="20">
        <f>SUM(F17:F19)</f>
        <v>417274</v>
      </c>
      <c r="G20" s="20"/>
      <c r="H20" s="20">
        <f>SUM(H17:H19)</f>
        <v>1395</v>
      </c>
      <c r="I20" s="20"/>
      <c r="J20" s="20">
        <f>SUM(J17:J19)</f>
        <v>689513</v>
      </c>
      <c r="K20" s="20"/>
      <c r="L20" s="20">
        <f>SUM(L17:L19)</f>
        <v>95715</v>
      </c>
      <c r="M20" s="20"/>
      <c r="N20" s="20">
        <f>SUM(N17:N19)</f>
        <v>1702410</v>
      </c>
      <c r="O20" s="20"/>
      <c r="P20" s="20">
        <f>SUM(P17:P19)</f>
        <v>1302</v>
      </c>
      <c r="Q20" s="20"/>
      <c r="R20" s="20">
        <f>SUM(R17:R19)</f>
        <v>1703712</v>
      </c>
    </row>
    <row r="21" spans="4:18" ht="6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0"/>
      <c r="P21" s="11"/>
      <c r="Q21" s="11"/>
      <c r="R21" s="11"/>
    </row>
    <row r="22" spans="1:18" ht="12.75">
      <c r="A22" s="4" t="s">
        <v>114</v>
      </c>
      <c r="D22" s="23">
        <v>0</v>
      </c>
      <c r="E22" s="23"/>
      <c r="F22" s="23">
        <v>0</v>
      </c>
      <c r="G22" s="23"/>
      <c r="H22" s="23">
        <v>0</v>
      </c>
      <c r="I22" s="23"/>
      <c r="J22" s="23">
        <f>' income statement'!G50</f>
        <v>106505</v>
      </c>
      <c r="K22" s="23"/>
      <c r="L22" s="23">
        <v>0</v>
      </c>
      <c r="M22" s="23"/>
      <c r="N22" s="20">
        <f t="shared" si="0"/>
        <v>106505</v>
      </c>
      <c r="O22" s="17"/>
      <c r="P22" s="11">
        <f>' income statement'!G51</f>
        <v>-1</v>
      </c>
      <c r="Q22" s="11"/>
      <c r="R22" s="11">
        <f t="shared" si="1"/>
        <v>106504</v>
      </c>
    </row>
    <row r="23" spans="1:18" ht="12.75">
      <c r="A23" s="4" t="s">
        <v>160</v>
      </c>
      <c r="D23" s="23">
        <v>0</v>
      </c>
      <c r="E23" s="23"/>
      <c r="F23" s="23">
        <v>0</v>
      </c>
      <c r="G23" s="23"/>
      <c r="H23" s="23">
        <v>0</v>
      </c>
      <c r="I23" s="23"/>
      <c r="J23" s="23">
        <v>-2485</v>
      </c>
      <c r="K23" s="23"/>
      <c r="L23" s="23">
        <v>-95715</v>
      </c>
      <c r="M23" s="23"/>
      <c r="N23" s="20">
        <f t="shared" si="0"/>
        <v>-98200</v>
      </c>
      <c r="O23" s="17"/>
      <c r="P23" s="11">
        <v>0</v>
      </c>
      <c r="Q23" s="11"/>
      <c r="R23" s="11">
        <f t="shared" si="1"/>
        <v>-98200</v>
      </c>
    </row>
    <row r="24" spans="1:18" ht="12.75">
      <c r="A24" s="4" t="s">
        <v>161</v>
      </c>
      <c r="D24" s="23">
        <v>0</v>
      </c>
      <c r="E24" s="23"/>
      <c r="F24" s="23">
        <v>0</v>
      </c>
      <c r="G24" s="23"/>
      <c r="H24" s="23">
        <v>0</v>
      </c>
      <c r="I24" s="23"/>
      <c r="J24" s="23">
        <v>-49100</v>
      </c>
      <c r="K24" s="23"/>
      <c r="L24" s="23">
        <v>49100</v>
      </c>
      <c r="M24" s="23"/>
      <c r="N24" s="20">
        <f t="shared" si="0"/>
        <v>0</v>
      </c>
      <c r="O24" s="17"/>
      <c r="P24" s="11"/>
      <c r="Q24" s="11"/>
      <c r="R24" s="11">
        <f t="shared" si="1"/>
        <v>0</v>
      </c>
    </row>
    <row r="25" spans="1:18" ht="12.75">
      <c r="A25" s="4" t="s">
        <v>139</v>
      </c>
      <c r="D25" s="23">
        <v>5941</v>
      </c>
      <c r="E25" s="38"/>
      <c r="F25" s="23">
        <v>21156</v>
      </c>
      <c r="G25" s="23"/>
      <c r="H25" s="23">
        <v>-1393</v>
      </c>
      <c r="I25" s="23"/>
      <c r="J25" s="23">
        <v>0</v>
      </c>
      <c r="K25" s="23"/>
      <c r="L25" s="23">
        <v>0</v>
      </c>
      <c r="M25" s="23"/>
      <c r="N25" s="20">
        <f t="shared" si="0"/>
        <v>25704</v>
      </c>
      <c r="O25" s="17"/>
      <c r="P25" s="11">
        <v>0</v>
      </c>
      <c r="Q25" s="11"/>
      <c r="R25" s="11">
        <f t="shared" si="1"/>
        <v>25704</v>
      </c>
    </row>
    <row r="26" spans="1:18" ht="12.75">
      <c r="A26" s="4" t="s">
        <v>140</v>
      </c>
      <c r="D26" s="23">
        <v>0</v>
      </c>
      <c r="E26" s="38"/>
      <c r="F26" s="23">
        <v>0</v>
      </c>
      <c r="G26" s="23"/>
      <c r="H26" s="23">
        <v>-2</v>
      </c>
      <c r="I26" s="23"/>
      <c r="J26" s="23">
        <v>2</v>
      </c>
      <c r="K26" s="23"/>
      <c r="L26" s="23">
        <v>0</v>
      </c>
      <c r="M26" s="23"/>
      <c r="N26" s="20">
        <f t="shared" si="0"/>
        <v>0</v>
      </c>
      <c r="O26" s="17"/>
      <c r="P26" s="11">
        <v>0</v>
      </c>
      <c r="Q26" s="11"/>
      <c r="R26" s="11">
        <f t="shared" si="1"/>
        <v>0</v>
      </c>
    </row>
    <row r="27" spans="4:18" ht="6" customHeight="1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8"/>
      <c r="P27" s="26"/>
      <c r="Q27" s="26"/>
      <c r="R27" s="52"/>
    </row>
    <row r="28" spans="1:18" ht="12.75">
      <c r="A28" s="13" t="s">
        <v>162</v>
      </c>
      <c r="D28" s="23">
        <f>SUM(D20:D27)</f>
        <v>504454</v>
      </c>
      <c r="E28" s="23"/>
      <c r="F28" s="23">
        <f>SUM(F20:F27)</f>
        <v>438430</v>
      </c>
      <c r="G28" s="23"/>
      <c r="H28" s="23">
        <f>SUM(H20:H27)</f>
        <v>0</v>
      </c>
      <c r="I28" s="23"/>
      <c r="J28" s="23">
        <f>SUM(J20:J27)</f>
        <v>744435</v>
      </c>
      <c r="K28" s="23"/>
      <c r="L28" s="23">
        <f>SUM(L20:L27)</f>
        <v>49100</v>
      </c>
      <c r="M28" s="23"/>
      <c r="N28" s="23">
        <f>SUM(N20:N27)</f>
        <v>1736419</v>
      </c>
      <c r="O28" s="23"/>
      <c r="P28" s="23">
        <f>SUM(P20:P27)</f>
        <v>1301</v>
      </c>
      <c r="Q28" s="23"/>
      <c r="R28" s="23">
        <f>SUM(R20:R27)</f>
        <v>1737720</v>
      </c>
    </row>
    <row r="29" spans="4:18" ht="3.75" customHeight="1" thickBot="1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4:18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7"/>
      <c r="P30" s="11"/>
      <c r="Q30" s="11"/>
      <c r="R30" s="11"/>
    </row>
    <row r="31" spans="4:18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7"/>
      <c r="P31" s="11"/>
      <c r="Q31" s="11"/>
      <c r="R31" s="11"/>
    </row>
    <row r="32" spans="4:18" ht="12.7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7"/>
      <c r="P32" s="11"/>
      <c r="Q32" s="11"/>
      <c r="R32" s="11"/>
    </row>
    <row r="33" spans="4:18" ht="12.7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7"/>
      <c r="P33" s="11"/>
      <c r="Q33" s="11"/>
      <c r="R33" s="11"/>
    </row>
    <row r="34" spans="1:18" ht="13.5" customHeight="1">
      <c r="A34" s="13" t="s">
        <v>103</v>
      </c>
      <c r="D34" s="20">
        <v>490734</v>
      </c>
      <c r="E34" s="20"/>
      <c r="F34" s="20">
        <v>398623</v>
      </c>
      <c r="G34" s="20"/>
      <c r="H34" s="20">
        <v>0</v>
      </c>
      <c r="I34" s="20"/>
      <c r="J34" s="20">
        <v>595473</v>
      </c>
      <c r="K34" s="20"/>
      <c r="L34" s="20">
        <v>89510</v>
      </c>
      <c r="M34" s="20"/>
      <c r="N34" s="20">
        <f aca="true" t="shared" si="2" ref="N34:N40">SUM(D34:L34)</f>
        <v>1574340</v>
      </c>
      <c r="O34" s="17"/>
      <c r="P34" s="11">
        <v>1359</v>
      </c>
      <c r="Q34" s="11"/>
      <c r="R34" s="11">
        <f aca="true" t="shared" si="3" ref="R34:R40">SUM(N34:P34)</f>
        <v>1575699</v>
      </c>
    </row>
    <row r="35" spans="1:18" ht="12.75">
      <c r="A35" s="4" t="s">
        <v>114</v>
      </c>
      <c r="D35" s="23">
        <v>0</v>
      </c>
      <c r="E35" s="23"/>
      <c r="F35" s="23">
        <v>0</v>
      </c>
      <c r="G35" s="23"/>
      <c r="H35" s="23">
        <v>0</v>
      </c>
      <c r="I35" s="23"/>
      <c r="J35" s="23">
        <v>104828</v>
      </c>
      <c r="K35" s="23"/>
      <c r="L35" s="23">
        <v>0</v>
      </c>
      <c r="M35" s="23"/>
      <c r="N35" s="23">
        <f t="shared" si="2"/>
        <v>104828</v>
      </c>
      <c r="O35" s="17"/>
      <c r="P35" s="11">
        <v>-1</v>
      </c>
      <c r="Q35" s="11"/>
      <c r="R35" s="11">
        <f t="shared" si="3"/>
        <v>104827</v>
      </c>
    </row>
    <row r="36" spans="1:18" ht="12.75">
      <c r="A36" s="4" t="s">
        <v>160</v>
      </c>
      <c r="D36" s="23">
        <v>0</v>
      </c>
      <c r="E36" s="23"/>
      <c r="F36" s="23">
        <v>0</v>
      </c>
      <c r="G36" s="23"/>
      <c r="H36" s="23">
        <v>0</v>
      </c>
      <c r="I36" s="23"/>
      <c r="J36" s="23">
        <v>-849</v>
      </c>
      <c r="K36" s="23"/>
      <c r="L36" s="23">
        <v>-89510</v>
      </c>
      <c r="M36" s="23"/>
      <c r="N36" s="23">
        <f t="shared" si="2"/>
        <v>-90359</v>
      </c>
      <c r="O36" s="17"/>
      <c r="P36" s="11">
        <v>0</v>
      </c>
      <c r="Q36" s="11"/>
      <c r="R36" s="11">
        <f t="shared" si="3"/>
        <v>-90359</v>
      </c>
    </row>
    <row r="37" spans="1:18" ht="12.75">
      <c r="A37" s="4" t="s">
        <v>161</v>
      </c>
      <c r="D37" s="23">
        <v>0</v>
      </c>
      <c r="E37" s="23"/>
      <c r="F37" s="23">
        <v>0</v>
      </c>
      <c r="G37" s="23"/>
      <c r="H37" s="23">
        <v>0</v>
      </c>
      <c r="I37" s="23"/>
      <c r="J37" s="23">
        <v>-47585</v>
      </c>
      <c r="K37" s="23"/>
      <c r="L37" s="23">
        <v>47585</v>
      </c>
      <c r="M37" s="23"/>
      <c r="N37" s="23">
        <f t="shared" si="2"/>
        <v>0</v>
      </c>
      <c r="O37" s="17"/>
      <c r="P37" s="11">
        <v>0</v>
      </c>
      <c r="Q37" s="11"/>
      <c r="R37" s="11">
        <f t="shared" si="3"/>
        <v>0</v>
      </c>
    </row>
    <row r="38" spans="1:18" ht="12.75">
      <c r="A38" s="4" t="s">
        <v>174</v>
      </c>
      <c r="D38" s="23">
        <v>0</v>
      </c>
      <c r="E38" s="23"/>
      <c r="F38" s="23">
        <v>0</v>
      </c>
      <c r="G38" s="23"/>
      <c r="H38" s="23">
        <v>613</v>
      </c>
      <c r="I38" s="23"/>
      <c r="J38" s="23">
        <v>0</v>
      </c>
      <c r="K38" s="23"/>
      <c r="L38" s="23">
        <v>0</v>
      </c>
      <c r="M38" s="23"/>
      <c r="N38" s="23">
        <f t="shared" si="2"/>
        <v>613</v>
      </c>
      <c r="O38" s="17"/>
      <c r="P38" s="11">
        <v>0</v>
      </c>
      <c r="Q38" s="11"/>
      <c r="R38" s="11">
        <f t="shared" si="3"/>
        <v>613</v>
      </c>
    </row>
    <row r="39" spans="1:20" ht="12.75">
      <c r="A39" s="4" t="s">
        <v>139</v>
      </c>
      <c r="D39" s="23">
        <v>4947</v>
      </c>
      <c r="E39" s="38"/>
      <c r="F39" s="23">
        <v>9476</v>
      </c>
      <c r="G39" s="23"/>
      <c r="H39" s="23">
        <v>0</v>
      </c>
      <c r="I39" s="23"/>
      <c r="J39" s="23">
        <v>0</v>
      </c>
      <c r="K39" s="23"/>
      <c r="L39" s="23">
        <v>0</v>
      </c>
      <c r="M39" s="23"/>
      <c r="N39" s="23">
        <f t="shared" si="2"/>
        <v>14423</v>
      </c>
      <c r="O39" s="17"/>
      <c r="P39" s="11">
        <v>0</v>
      </c>
      <c r="Q39" s="11"/>
      <c r="R39" s="11">
        <f t="shared" si="3"/>
        <v>14423</v>
      </c>
      <c r="S39" s="51"/>
      <c r="T39" s="51"/>
    </row>
    <row r="40" spans="1:20" ht="12.75">
      <c r="A40" s="4" t="s">
        <v>140</v>
      </c>
      <c r="D40" s="23">
        <v>0</v>
      </c>
      <c r="E40" s="38"/>
      <c r="F40" s="23">
        <v>0</v>
      </c>
      <c r="G40" s="23"/>
      <c r="H40" s="23">
        <v>-2</v>
      </c>
      <c r="I40" s="23"/>
      <c r="J40" s="23">
        <v>2</v>
      </c>
      <c r="K40" s="23"/>
      <c r="L40" s="23">
        <v>0</v>
      </c>
      <c r="M40" s="23"/>
      <c r="N40" s="23">
        <f t="shared" si="2"/>
        <v>0</v>
      </c>
      <c r="O40" s="17"/>
      <c r="P40" s="11">
        <v>0</v>
      </c>
      <c r="Q40" s="11"/>
      <c r="R40" s="11">
        <f t="shared" si="3"/>
        <v>0</v>
      </c>
      <c r="S40" s="51"/>
      <c r="T40" s="51"/>
    </row>
    <row r="41" spans="3:20" ht="3.75" customHeight="1">
      <c r="C41" s="5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8"/>
      <c r="S41" s="51"/>
      <c r="T41" s="51"/>
    </row>
    <row r="42" spans="1:20" ht="12.75">
      <c r="A42" s="13" t="s">
        <v>172</v>
      </c>
      <c r="D42" s="59">
        <f>SUM(D34:D41)</f>
        <v>495681</v>
      </c>
      <c r="E42" s="59"/>
      <c r="F42" s="59">
        <f>SUM(F34:F41)</f>
        <v>408099</v>
      </c>
      <c r="G42" s="59"/>
      <c r="H42" s="59">
        <f>SUM(H34:H41)</f>
        <v>611</v>
      </c>
      <c r="I42" s="59"/>
      <c r="J42" s="59">
        <f>SUM(J34:J41)</f>
        <v>651869</v>
      </c>
      <c r="K42" s="59"/>
      <c r="L42" s="59">
        <f>SUM(L34:L41)</f>
        <v>47585</v>
      </c>
      <c r="M42" s="59"/>
      <c r="N42" s="59">
        <f>SUM(N34:N41)</f>
        <v>1603845</v>
      </c>
      <c r="O42" s="59"/>
      <c r="P42" s="59">
        <f>SUM(P34:P41)</f>
        <v>1358</v>
      </c>
      <c r="Q42" s="59"/>
      <c r="R42" s="59">
        <f>SUM(R34:R41)</f>
        <v>1605203</v>
      </c>
      <c r="S42" s="51"/>
      <c r="T42" s="51"/>
    </row>
    <row r="43" spans="4:19" ht="6.75" customHeight="1" thickBo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51"/>
    </row>
    <row r="44" spans="4:17" ht="12.75">
      <c r="D44" s="11"/>
      <c r="E44" s="11"/>
      <c r="F44" s="1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8" ht="12.75">
      <c r="A48" s="4" t="s">
        <v>128</v>
      </c>
    </row>
  </sheetData>
  <mergeCells count="3">
    <mergeCell ref="D10:N10"/>
    <mergeCell ref="F11:H11"/>
    <mergeCell ref="J11:L11"/>
  </mergeCells>
  <printOptions/>
  <pageMargins left="0.75" right="0.35" top="0.66" bottom="0.64" header="0.5" footer="0.5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view="pageBreakPreview" zoomScale="75" zoomScaleNormal="75" zoomScaleSheetLayoutView="75" workbookViewId="0" topLeftCell="A31">
      <selection activeCell="A43" sqref="A43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7" bestFit="1" customWidth="1"/>
    <col min="6" max="6" width="15.28125" style="17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G1" s="7">
        <v>4</v>
      </c>
    </row>
    <row r="2" spans="1:7" ht="14.25">
      <c r="A2" s="5"/>
      <c r="B2" s="5"/>
      <c r="C2" s="2" t="s">
        <v>19</v>
      </c>
      <c r="D2" s="2"/>
      <c r="E2" s="33"/>
      <c r="F2" s="33"/>
      <c r="G2" s="5"/>
    </row>
    <row r="3" spans="1:7" ht="14.25">
      <c r="A3" s="5"/>
      <c r="B3" s="5"/>
      <c r="C3" s="2" t="s">
        <v>20</v>
      </c>
      <c r="D3" s="2"/>
      <c r="E3" s="33"/>
      <c r="F3" s="33"/>
      <c r="G3" s="5"/>
    </row>
    <row r="4" spans="1:7" ht="14.25">
      <c r="A4" s="5"/>
      <c r="B4" s="5"/>
      <c r="C4" s="2" t="s">
        <v>21</v>
      </c>
      <c r="D4" s="2"/>
      <c r="E4" s="33"/>
      <c r="F4" s="33"/>
      <c r="G4" s="5"/>
    </row>
    <row r="5" spans="1:7" ht="14.25">
      <c r="A5" s="5"/>
      <c r="B5" s="5"/>
      <c r="C5" s="2" t="s">
        <v>53</v>
      </c>
      <c r="D5" s="2"/>
      <c r="E5" s="33"/>
      <c r="F5" s="33"/>
      <c r="G5" s="5"/>
    </row>
    <row r="6" spans="1:7" ht="12.75" customHeight="1">
      <c r="A6" s="68" t="s">
        <v>157</v>
      </c>
      <c r="B6" s="68"/>
      <c r="C6" s="68"/>
      <c r="D6" s="68"/>
      <c r="E6" s="68"/>
      <c r="F6" s="68"/>
      <c r="G6" s="68"/>
    </row>
    <row r="7" spans="1:7" ht="15">
      <c r="A7" s="5"/>
      <c r="B7" s="5"/>
      <c r="C7" s="14" t="s">
        <v>109</v>
      </c>
      <c r="D7" s="14"/>
      <c r="E7" s="33"/>
      <c r="F7" s="33"/>
      <c r="G7" s="5"/>
    </row>
    <row r="10" spans="5:6" ht="12.75">
      <c r="E10" s="16"/>
      <c r="F10" s="16"/>
    </row>
    <row r="11" spans="5:6" ht="12.75">
      <c r="E11" s="16" t="s">
        <v>163</v>
      </c>
      <c r="F11" s="16" t="s">
        <v>163</v>
      </c>
    </row>
    <row r="12" spans="5:6" ht="12.75">
      <c r="E12" s="16" t="s">
        <v>104</v>
      </c>
      <c r="F12" s="16" t="s">
        <v>104</v>
      </c>
    </row>
    <row r="13" spans="5:7" ht="12.75">
      <c r="E13" s="45" t="s">
        <v>156</v>
      </c>
      <c r="F13" s="45" t="s">
        <v>158</v>
      </c>
      <c r="G13" s="5"/>
    </row>
    <row r="14" spans="5:7" ht="12.75">
      <c r="E14" s="16" t="s">
        <v>9</v>
      </c>
      <c r="F14" s="16" t="s">
        <v>9</v>
      </c>
      <c r="G14" s="5"/>
    </row>
    <row r="15" spans="5:6" ht="12.75">
      <c r="E15" s="32"/>
      <c r="F15" s="32"/>
    </row>
    <row r="16" spans="1:6" ht="12.75">
      <c r="A16" s="4" t="s">
        <v>17</v>
      </c>
      <c r="E16" s="23">
        <v>143180</v>
      </c>
      <c r="F16" s="23">
        <v>142574</v>
      </c>
    </row>
    <row r="17" spans="5:6" ht="12.75">
      <c r="E17" s="23"/>
      <c r="F17" s="23"/>
    </row>
    <row r="18" spans="1:6" ht="12.75">
      <c r="A18" s="4" t="s">
        <v>81</v>
      </c>
      <c r="E18" s="23"/>
      <c r="F18" s="23"/>
    </row>
    <row r="19" spans="5:6" ht="6" customHeight="1">
      <c r="E19" s="23"/>
      <c r="F19" s="23"/>
    </row>
    <row r="20" spans="2:6" ht="12.75">
      <c r="B20" s="4" t="s">
        <v>58</v>
      </c>
      <c r="E20" s="23">
        <v>-15919</v>
      </c>
      <c r="F20" s="23">
        <v>-11391</v>
      </c>
    </row>
    <row r="21" spans="2:6" ht="12.75">
      <c r="B21" s="4" t="s">
        <v>59</v>
      </c>
      <c r="E21" s="23">
        <v>-8735</v>
      </c>
      <c r="F21" s="23">
        <v>-4814</v>
      </c>
    </row>
    <row r="22" spans="5:6" ht="4.5" customHeight="1">
      <c r="E22" s="26"/>
      <c r="F22" s="26"/>
    </row>
    <row r="23" spans="1:6" ht="12.75">
      <c r="A23" s="4" t="s">
        <v>60</v>
      </c>
      <c r="E23" s="23">
        <f>SUM(E16:E22)</f>
        <v>118526</v>
      </c>
      <c r="F23" s="23">
        <f>SUM(F16:F22)</f>
        <v>126369</v>
      </c>
    </row>
    <row r="24" spans="5:6" ht="12.75">
      <c r="E24" s="23"/>
      <c r="F24" s="23"/>
    </row>
    <row r="25" spans="2:6" ht="12.75">
      <c r="B25" s="4" t="s">
        <v>61</v>
      </c>
      <c r="E25" s="23">
        <v>-21583</v>
      </c>
      <c r="F25" s="23">
        <v>-80169</v>
      </c>
    </row>
    <row r="26" spans="2:6" ht="12.75">
      <c r="B26" s="4" t="s">
        <v>62</v>
      </c>
      <c r="E26" s="23">
        <v>-26785</v>
      </c>
      <c r="F26" s="23">
        <v>33482</v>
      </c>
    </row>
    <row r="27" spans="5:6" ht="4.5" customHeight="1">
      <c r="E27" s="26"/>
      <c r="F27" s="26"/>
    </row>
    <row r="28" spans="1:6" ht="12.75">
      <c r="A28" s="4" t="s">
        <v>169</v>
      </c>
      <c r="E28" s="23">
        <f>SUM(E23:E27)</f>
        <v>70158</v>
      </c>
      <c r="F28" s="23">
        <f>SUM(F23:F27)</f>
        <v>79682</v>
      </c>
    </row>
    <row r="29" spans="5:6" ht="12.75">
      <c r="E29" s="23"/>
      <c r="F29" s="23"/>
    </row>
    <row r="30" spans="2:6" ht="12.75">
      <c r="B30" s="4" t="s">
        <v>65</v>
      </c>
      <c r="E30" s="23">
        <v>1678</v>
      </c>
      <c r="F30" s="23">
        <v>1535</v>
      </c>
    </row>
    <row r="31" spans="2:6" ht="12.75">
      <c r="B31" s="4" t="s">
        <v>66</v>
      </c>
      <c r="E31" s="23">
        <v>-15293</v>
      </c>
      <c r="F31" s="23">
        <v>-14318</v>
      </c>
    </row>
    <row r="32" spans="2:6" ht="12.75">
      <c r="B32" s="4" t="s">
        <v>67</v>
      </c>
      <c r="E32" s="26">
        <v>-32005</v>
      </c>
      <c r="F32" s="26">
        <v>-34864</v>
      </c>
    </row>
    <row r="33" spans="1:6" ht="12.75">
      <c r="A33" s="4" t="s">
        <v>170</v>
      </c>
      <c r="E33" s="24">
        <f>SUM(E28:E32)</f>
        <v>24538</v>
      </c>
      <c r="F33" s="24">
        <f>SUM(F28:F32)</f>
        <v>32035</v>
      </c>
    </row>
    <row r="34" spans="5:6" ht="12.75">
      <c r="E34" s="23"/>
      <c r="F34" s="23"/>
    </row>
    <row r="35" spans="1:6" ht="12.75">
      <c r="A35" s="13" t="s">
        <v>78</v>
      </c>
      <c r="E35" s="23"/>
      <c r="F35" s="23"/>
    </row>
    <row r="36" spans="2:6" ht="12.75">
      <c r="B36" s="46" t="s">
        <v>98</v>
      </c>
      <c r="E36" s="31">
        <v>-15454</v>
      </c>
      <c r="F36" s="31">
        <v>6284</v>
      </c>
    </row>
    <row r="37" spans="1:6" ht="14.25" customHeight="1">
      <c r="A37" s="4" t="s">
        <v>147</v>
      </c>
      <c r="E37" s="24">
        <f>SUM(E36:E36)</f>
        <v>-15454</v>
      </c>
      <c r="F37" s="24">
        <f>SUM(F36:F36)</f>
        <v>6284</v>
      </c>
    </row>
    <row r="38" spans="5:6" ht="14.25" customHeight="1">
      <c r="E38" s="23"/>
      <c r="F38" s="23"/>
    </row>
    <row r="39" spans="1:6" ht="12.75">
      <c r="A39" s="13" t="s">
        <v>63</v>
      </c>
      <c r="E39" s="23"/>
      <c r="F39" s="23"/>
    </row>
    <row r="40" spans="2:6" ht="12.75">
      <c r="B40" s="4" t="s">
        <v>76</v>
      </c>
      <c r="E40" s="23">
        <v>-72496</v>
      </c>
      <c r="F40" s="23">
        <v>-75936</v>
      </c>
    </row>
    <row r="41" spans="2:6" ht="12.75">
      <c r="B41" s="4" t="s">
        <v>64</v>
      </c>
      <c r="E41" s="23">
        <v>-19875</v>
      </c>
      <c r="F41" s="23">
        <v>-48021</v>
      </c>
    </row>
    <row r="42" spans="2:6" ht="12.75" hidden="1">
      <c r="B42" s="4" t="s">
        <v>77</v>
      </c>
      <c r="E42" s="26">
        <v>0</v>
      </c>
      <c r="F42" s="26" t="s">
        <v>92</v>
      </c>
    </row>
    <row r="43" spans="1:6" ht="12.75">
      <c r="A43" s="4" t="s">
        <v>173</v>
      </c>
      <c r="E43" s="24">
        <f>SUM(E40:E42)</f>
        <v>-92371</v>
      </c>
      <c r="F43" s="24">
        <f>SUM(F40:F42)</f>
        <v>-123957</v>
      </c>
    </row>
    <row r="44" spans="5:6" ht="12.75">
      <c r="E44" s="23"/>
      <c r="F44" s="23"/>
    </row>
    <row r="45" spans="1:6" ht="12.75">
      <c r="A45" s="4" t="s">
        <v>89</v>
      </c>
      <c r="E45" s="23">
        <f>E33+E37+E43</f>
        <v>-83287</v>
      </c>
      <c r="F45" s="23">
        <f>F33+F37+F43</f>
        <v>-85638</v>
      </c>
    </row>
    <row r="46" spans="5:6" ht="12.75">
      <c r="E46" s="23"/>
      <c r="F46" s="23"/>
    </row>
    <row r="47" spans="1:6" ht="12.75">
      <c r="A47" s="13" t="s">
        <v>90</v>
      </c>
      <c r="E47" s="23">
        <v>293799</v>
      </c>
      <c r="F47" s="23">
        <v>398117</v>
      </c>
    </row>
    <row r="48" spans="5:6" ht="4.5" customHeight="1">
      <c r="E48" s="26"/>
      <c r="F48" s="26"/>
    </row>
    <row r="49" spans="1:6" ht="12.75">
      <c r="A49" s="13" t="s">
        <v>164</v>
      </c>
      <c r="E49" s="23">
        <f>SUM(E45:E48)</f>
        <v>210512</v>
      </c>
      <c r="F49" s="23">
        <f>SUM(F45:F48)</f>
        <v>312479</v>
      </c>
    </row>
    <row r="50" spans="5:6" ht="4.5" customHeight="1" thickBot="1">
      <c r="E50" s="30"/>
      <c r="F50" s="30"/>
    </row>
    <row r="51" spans="5:6" ht="12.75">
      <c r="E51" s="23"/>
      <c r="F51" s="23"/>
    </row>
    <row r="52" spans="5:6" ht="12.75">
      <c r="E52" s="23"/>
      <c r="F52" s="23"/>
    </row>
    <row r="53" ht="12.75">
      <c r="A53" s="4" t="s">
        <v>54</v>
      </c>
    </row>
    <row r="55" spans="5:6" ht="12.75">
      <c r="E55" s="45" t="s">
        <v>165</v>
      </c>
      <c r="F55" s="45" t="s">
        <v>166</v>
      </c>
    </row>
    <row r="56" spans="5:6" ht="12.75">
      <c r="E56" s="33" t="s">
        <v>9</v>
      </c>
      <c r="F56" s="33" t="s">
        <v>9</v>
      </c>
    </row>
    <row r="57" spans="2:6" ht="12.75">
      <c r="B57" s="4" t="s">
        <v>34</v>
      </c>
      <c r="E57" s="23">
        <v>126579</v>
      </c>
      <c r="F57" s="23">
        <v>195530</v>
      </c>
    </row>
    <row r="58" spans="2:6" ht="12.75">
      <c r="B58" s="4" t="s">
        <v>55</v>
      </c>
      <c r="E58" s="23">
        <v>96122</v>
      </c>
      <c r="F58" s="23">
        <v>125730</v>
      </c>
    </row>
    <row r="59" spans="2:6" ht="12.75">
      <c r="B59" s="4" t="s">
        <v>111</v>
      </c>
      <c r="E59" s="26">
        <v>-6252</v>
      </c>
      <c r="F59" s="26">
        <v>-5809</v>
      </c>
    </row>
    <row r="60" spans="5:6" ht="12.75">
      <c r="E60" s="31">
        <f>SUM(E57:E59)</f>
        <v>216449</v>
      </c>
      <c r="F60" s="31">
        <f>SUM(F57:F59)</f>
        <v>315451</v>
      </c>
    </row>
    <row r="61" spans="2:6" ht="14.25" customHeight="1">
      <c r="B61" s="4" t="s">
        <v>75</v>
      </c>
      <c r="E61" s="31">
        <v>-96</v>
      </c>
      <c r="F61" s="31">
        <v>-91</v>
      </c>
    </row>
    <row r="62" spans="2:6" ht="14.25" customHeight="1">
      <c r="B62" s="4" t="s">
        <v>97</v>
      </c>
      <c r="E62" s="26">
        <v>-5841</v>
      </c>
      <c r="F62" s="26">
        <v>-2881</v>
      </c>
    </row>
    <row r="63" spans="5:6" ht="12.75">
      <c r="E63" s="20">
        <f>SUM(E60:E62)</f>
        <v>210512</v>
      </c>
      <c r="F63" s="20">
        <f>SUM(F60:F62)</f>
        <v>312479</v>
      </c>
    </row>
    <row r="64" spans="5:6" ht="3" customHeight="1" thickBot="1">
      <c r="E64" s="29"/>
      <c r="F64" s="29"/>
    </row>
    <row r="65" spans="5:6" ht="12.75">
      <c r="E65" s="34"/>
      <c r="F65" s="34"/>
    </row>
    <row r="67" ht="12" customHeight="1">
      <c r="A67" s="4" t="s">
        <v>96</v>
      </c>
    </row>
    <row r="68" ht="12.75">
      <c r="B68" s="4" t="s">
        <v>141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5" r:id="rId1"/>
  <rowBreaks count="1" manualBreakCount="1">
    <brk id="5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edms</cp:lastModifiedBy>
  <cp:lastPrinted>2007-06-18T13:22:21Z</cp:lastPrinted>
  <dcterms:created xsi:type="dcterms:W3CDTF">2002-11-07T06:38:29Z</dcterms:created>
  <dcterms:modified xsi:type="dcterms:W3CDTF">2007-06-27T06:56:09Z</dcterms:modified>
  <cp:category/>
  <cp:version/>
  <cp:contentType/>
  <cp:contentStatus/>
</cp:coreProperties>
</file>