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1635" tabRatio="634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sheet'!$A$1:$I$59</definedName>
    <definedName name="_xlnm.Print_Area" localSheetId="5">'cashflow'!$A$1:$H$71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<sst xmlns="http://schemas.openxmlformats.org/spreadsheetml/2006/main" count="213" uniqueCount="154">
  <si>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</si>
  <si>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</si>
  <si>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</si>
  <si>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</si>
  <si>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</si>
  <si>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</si>
  <si>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</si>
  <si>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</si>
  <si>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</si>
  <si>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</si>
  <si>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</si>
  <si>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</si>
  <si>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</si>
  <si>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</si>
  <si>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</si>
  <si>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</si>
  <si>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</si>
  <si>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</si>
  <si>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</si>
  <si>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</si>
  <si>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</si>
  <si>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</si>
  <si>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</si>
  <si>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</si>
  <si>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</si>
  <si>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</si>
  <si>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</si>
  <si>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</si>
  <si>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</si>
  <si>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</si>
  <si>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</si>
  <si>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</si>
  <si>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</si>
  <si>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</si>
  <si>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</si>
  <si>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</si>
  <si>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</si>
  <si>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</si>
  <si>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</si>
  <si>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</si>
  <si>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</si>
  <si>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</si>
  <si>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</si>
  <si>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</si>
  <si>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</si>
  <si>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</si>
  <si>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</si>
  <si>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</si>
  <si>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</si>
  <si>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</si>
  <si>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</si>
  <si>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</si>
  <si>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</si>
  <si>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</si>
  <si>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</si>
  <si>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</si>
  <si>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</si>
  <si>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</si>
  <si>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</si>
  <si>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</si>
  <si>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</si>
  <si>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Issue of shares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</si>
  <si>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</si>
  <si>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</si>
  <si>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</si>
  <si>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</si>
  <si>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</si>
  <si>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</si>
  <si>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</si>
  <si>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</si>
  <si>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</si>
  <si>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</si>
  <si>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</si>
  <si>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</si>
  <si>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</si>
  <si>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</si>
  <si>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</si>
  <si>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</si>
  <si>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</si>
  <si>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</si>
  <si>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</si>
  <si>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</si>
  <si>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Amount owing by associated companies</t>
  </si>
  <si>
    <t>Minority Interests</t>
  </si>
  <si>
    <t>Bank overdraft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</si>
  <si>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</si>
  <si>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</si>
  <si>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</si>
  <si>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</si>
  <si>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</si>
  <si>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</si>
  <si>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>Notes to the Interim Financial Report</t>
  </si>
  <si>
    <t>Shareholders' Equity</t>
  </si>
  <si>
    <t xml:space="preserve">CURRENT </t>
  </si>
  <si>
    <t>Profit before tax</t>
  </si>
  <si>
    <t>Adjustments for:-</t>
  </si>
  <si>
    <t>Current tax assets</t>
  </si>
  <si>
    <t>Current tax liabilities</t>
  </si>
  <si>
    <t>Deferred Tax Liabilities</t>
  </si>
  <si>
    <t>Short term borrowings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</si>
  <si>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</si>
  <si>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</si>
  <si>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</si>
  <si>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</si>
  <si>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Cash and cash equivalents at 1 November</t>
  </si>
  <si>
    <t>CUMULATIVE QUARTER</t>
  </si>
  <si>
    <t>- pursuant to exercise of warrants</t>
  </si>
  <si>
    <t xml:space="preserve">- pursuant to ESOS </t>
  </si>
  <si>
    <t>Balance at 1.11.2004</t>
  </si>
  <si>
    <t>-</t>
  </si>
  <si>
    <t>Land Held for Property  Development</t>
  </si>
  <si>
    <t>Property Development costs</t>
  </si>
  <si>
    <t>Net profit from investing activities</t>
  </si>
  <si>
    <t>(The Condensed Consolidated cash flow statement should be read in conjunction with the Annual Financial Report</t>
  </si>
  <si>
    <t>Share of profits less losses of associated companies</t>
  </si>
  <si>
    <t xml:space="preserve">          Sinking Fund and Escrow Accounts</t>
  </si>
  <si>
    <t>Other investments</t>
  </si>
  <si>
    <t xml:space="preserve">FINANCIAL </t>
  </si>
  <si>
    <t>-  gross dividend from unquoted preference</t>
  </si>
  <si>
    <t xml:space="preserve">     shares in an associated company</t>
  </si>
  <si>
    <t>-  others</t>
  </si>
  <si>
    <t>31/10/2005</t>
  </si>
  <si>
    <t>Realisation of revaluation reserve upon disposal</t>
  </si>
  <si>
    <t>for the year ended 31 October 2005)</t>
  </si>
  <si>
    <t>(The figures have not been audited)</t>
  </si>
  <si>
    <t>(The Condensed Consolidated Income Statements should be read in conjunction with the Annual Financial Report for the year ended 31 October 2005)</t>
  </si>
  <si>
    <t>Net profit for the period</t>
  </si>
  <si>
    <t>(The Condensed Consolidated Statement of Changes in Equity should be read in conjunction with the Annual Financial Report for the year ended 31 October 2005)</t>
  </si>
  <si>
    <t>Balance at 1.11.2005</t>
  </si>
  <si>
    <t>ENDED</t>
  </si>
  <si>
    <t xml:space="preserve"> for the year ended 31 October 2005)</t>
  </si>
  <si>
    <t>(UNAUDITED)</t>
  </si>
  <si>
    <t>Net Assets Per Share (RM)</t>
  </si>
  <si>
    <t>5-7</t>
  </si>
  <si>
    <t>Net cash generated from investing activities</t>
  </si>
  <si>
    <t>8-11</t>
  </si>
  <si>
    <t>30 April 2006</t>
  </si>
  <si>
    <t>Interim Financial Report - 30 April 2006</t>
  </si>
  <si>
    <t>AS AT 30 APRIL 2006</t>
  </si>
  <si>
    <t>30/04/2006</t>
  </si>
  <si>
    <t>FOR THE PERIOD ENDED 30 APRIL 2006</t>
  </si>
  <si>
    <t>30/4/2006</t>
  </si>
  <si>
    <t>30/4/2005</t>
  </si>
  <si>
    <t>Balance at 30.04.2006</t>
  </si>
  <si>
    <t>Balance at 30.04.2005</t>
  </si>
  <si>
    <t>Final dividend paid</t>
  </si>
  <si>
    <t>Interim dividend declared</t>
  </si>
  <si>
    <t>SECOND QUARTER</t>
  </si>
  <si>
    <t>30/04/2005</t>
  </si>
  <si>
    <t>6 MONTHS</t>
  </si>
  <si>
    <t>Cash and cash equivalents at 30 April</t>
  </si>
  <si>
    <t>Cash generated from operations</t>
  </si>
  <si>
    <t>Net cash generated from operating activities</t>
  </si>
  <si>
    <t>Net cash (used in)/ generated from financing activities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</si>
</sst>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[$-809]dd\ mmmm\ yyyy"/>
    <numFmt numFmtId="178" formatCode="dd/mm/yyyy;@"/>
    <numFmt numFmtId="179" formatCode="[$-409]dddd\,\ mmmm\ dd\,\ yyyy"/>
    <numFmt numFmtId="180" formatCode="dd/mm/yy;@"/>
  </numFmts>
  <fonts count="1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1" xfId="15" applyNumberFormat="1" applyFont="1" applyFill="1" applyBorder="1" applyAlignment="1">
      <alignment/>
    </xf>
    <xf numFmtId="173" fontId="4" fillId="0" borderId="2" xfId="15" applyNumberFormat="1" applyFont="1" applyFill="1" applyBorder="1" applyAlignment="1">
      <alignment/>
    </xf>
    <xf numFmtId="173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3" fontId="4" fillId="0" borderId="5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4" fillId="0" borderId="5" xfId="0" applyNumberFormat="1" applyFont="1" applyFill="1" applyBorder="1" applyAlignment="1">
      <alignment/>
    </xf>
    <xf numFmtId="173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73" fontId="4" fillId="0" borderId="6" xfId="0" applyNumberFormat="1" applyFont="1" applyFill="1" applyBorder="1" applyAlignment="1">
      <alignment/>
    </xf>
    <xf numFmtId="173" fontId="12" fillId="0" borderId="0" xfId="15" applyNumberFormat="1" applyFont="1" applyFill="1" applyAlignment="1">
      <alignment/>
    </xf>
    <xf numFmtId="2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9" fontId="4" fillId="0" borderId="0" xfId="21" applyFont="1" applyFill="1" applyAlignment="1">
      <alignment/>
    </xf>
    <xf numFmtId="178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/>
    </xf>
    <xf numFmtId="180" fontId="6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/>
    </xf>
    <xf numFmtId="14" fontId="6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view="pageBreakPreview" zoomScale="75" zoomScaleSheetLayoutView="75" workbookViewId="0" topLeftCell="A8">
      <selection activeCell="A8" sqref="A8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19"/>
    </row>
    <row r="9" ht="12.75">
      <c r="D9" s="20"/>
    </row>
    <row r="17" spans="1:5" ht="18.75" customHeight="1">
      <c r="A17" s="56" t="s">
        <v>22</v>
      </c>
      <c r="B17" s="56"/>
      <c r="C17" s="56"/>
      <c r="D17" s="56"/>
      <c r="E17" s="56"/>
    </row>
    <row r="18" spans="1:5" ht="18.75" customHeight="1">
      <c r="A18" s="56" t="s">
        <v>64</v>
      </c>
      <c r="B18" s="56"/>
      <c r="C18" s="56"/>
      <c r="D18" s="56"/>
      <c r="E18" s="56"/>
    </row>
    <row r="19" spans="1:5" ht="18.75" customHeight="1">
      <c r="A19" s="56" t="s">
        <v>24</v>
      </c>
      <c r="B19" s="56"/>
      <c r="C19" s="56"/>
      <c r="D19" s="56"/>
      <c r="E19" s="56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56" t="s">
        <v>65</v>
      </c>
      <c r="B23" s="56"/>
      <c r="C23" s="56"/>
      <c r="D23" s="56"/>
      <c r="E23" s="56"/>
    </row>
    <row r="24" spans="1:5" ht="18.75">
      <c r="A24" s="57" t="s">
        <v>136</v>
      </c>
      <c r="B24" s="57"/>
      <c r="C24" s="57"/>
      <c r="D24" s="57"/>
      <c r="E24" s="57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="75" zoomScaleNormal="75" zoomScaleSheetLayoutView="75" workbookViewId="0" topLeftCell="A1">
      <selection activeCell="A8" sqref="A8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59" t="s">
        <v>22</v>
      </c>
      <c r="B3" s="59"/>
      <c r="C3" s="59"/>
      <c r="D3" s="59"/>
      <c r="E3" s="59"/>
      <c r="F3" s="59"/>
      <c r="G3" s="59"/>
      <c r="H3" s="59"/>
      <c r="I3" s="59"/>
    </row>
    <row r="4" spans="1:9" ht="14.2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</row>
    <row r="5" spans="1:9" ht="14.25" customHeight="1">
      <c r="A5" s="59" t="s">
        <v>24</v>
      </c>
      <c r="B5" s="59"/>
      <c r="C5" s="59"/>
      <c r="D5" s="59"/>
      <c r="E5" s="59"/>
      <c r="F5" s="59"/>
      <c r="G5" s="59"/>
      <c r="H5" s="59"/>
      <c r="I5" s="59"/>
    </row>
    <row r="7" spans="1:9" ht="12.75" customHeight="1">
      <c r="A7" s="58" t="s">
        <v>137</v>
      </c>
      <c r="B7" s="58"/>
      <c r="C7" s="58"/>
      <c r="D7" s="58"/>
      <c r="E7" s="58"/>
      <c r="F7" s="58"/>
      <c r="G7" s="58"/>
      <c r="H7" s="58"/>
      <c r="I7" s="58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78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77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79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80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81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91</v>
      </c>
      <c r="B26" s="6"/>
      <c r="C26" s="6"/>
      <c r="D26" s="6"/>
      <c r="E26" s="6"/>
      <c r="F26" s="6"/>
      <c r="I26" s="8" t="s">
        <v>133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16" t="s">
        <v>101</v>
      </c>
      <c r="B28" s="6"/>
      <c r="C28" s="6"/>
      <c r="D28" s="6"/>
      <c r="E28" s="6"/>
      <c r="F28" s="6"/>
    </row>
    <row r="29" spans="2:9" ht="15">
      <c r="B29" s="6" t="s">
        <v>102</v>
      </c>
      <c r="C29" s="6"/>
      <c r="D29" s="6"/>
      <c r="E29" s="6"/>
      <c r="F29" s="6"/>
      <c r="G29" s="7"/>
      <c r="I29" s="9" t="s">
        <v>135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view="pageBreakPreview" zoomScale="75" zoomScaleNormal="75" zoomScaleSheetLayoutView="75" workbookViewId="0" topLeftCell="A26">
      <selection activeCell="E35" sqref="E35"/>
    </sheetView>
  </sheetViews>
  <sheetFormatPr defaultColWidth="9.140625" defaultRowHeight="12.75"/>
  <cols>
    <col min="1" max="1" width="2.8515625" style="18" customWidth="1"/>
    <col min="2" max="2" width="3.00390625" style="18" customWidth="1"/>
    <col min="3" max="3" width="32.57421875" style="18" customWidth="1"/>
    <col min="4" max="4" width="9.140625" style="18" customWidth="1"/>
    <col min="5" max="5" width="15.57421875" style="18" bestFit="1" customWidth="1"/>
    <col min="6" max="6" width="9.140625" style="18" customWidth="1"/>
    <col min="7" max="7" width="13.28125" style="18" bestFit="1" customWidth="1"/>
    <col min="8" max="9" width="9.140625" style="18" customWidth="1"/>
    <col min="10" max="10" width="7.57421875" style="18" customWidth="1"/>
    <col min="11" max="16384" width="9.140625" style="18" customWidth="1"/>
  </cols>
  <sheetData>
    <row r="1" ht="15">
      <c r="I1" s="43">
        <v>1</v>
      </c>
    </row>
    <row r="2" ht="14.25">
      <c r="D2" s="22" t="s">
        <v>22</v>
      </c>
    </row>
    <row r="3" ht="14.25">
      <c r="D3" s="22" t="s">
        <v>23</v>
      </c>
    </row>
    <row r="4" ht="14.25">
      <c r="D4" s="22" t="s">
        <v>24</v>
      </c>
    </row>
    <row r="5" ht="14.25">
      <c r="D5" s="22" t="s">
        <v>25</v>
      </c>
    </row>
    <row r="6" spans="4:6" ht="15">
      <c r="D6" s="22" t="s">
        <v>138</v>
      </c>
      <c r="F6" s="23"/>
    </row>
    <row r="8" spans="5:7" ht="12.75">
      <c r="E8" s="17" t="s">
        <v>131</v>
      </c>
      <c r="F8" s="17"/>
      <c r="G8" s="17" t="s">
        <v>26</v>
      </c>
    </row>
    <row r="9" spans="5:7" ht="12.75">
      <c r="E9" s="17" t="s">
        <v>27</v>
      </c>
      <c r="F9" s="17"/>
      <c r="G9" s="17" t="s">
        <v>27</v>
      </c>
    </row>
    <row r="10" spans="5:7" ht="12.75">
      <c r="E10" s="17" t="s">
        <v>93</v>
      </c>
      <c r="F10" s="17"/>
      <c r="G10" s="17" t="s">
        <v>4</v>
      </c>
    </row>
    <row r="11" spans="5:7" ht="12.75">
      <c r="E11" s="17" t="s">
        <v>117</v>
      </c>
      <c r="F11" s="17"/>
      <c r="G11" s="17" t="s">
        <v>28</v>
      </c>
    </row>
    <row r="12" spans="5:7" ht="12.75">
      <c r="E12" s="17" t="s">
        <v>29</v>
      </c>
      <c r="F12" s="17"/>
      <c r="G12" s="17" t="s">
        <v>29</v>
      </c>
    </row>
    <row r="13" spans="5:7" ht="12.75">
      <c r="E13" s="55" t="s">
        <v>139</v>
      </c>
      <c r="F13" s="17"/>
      <c r="G13" s="44" t="s">
        <v>121</v>
      </c>
    </row>
    <row r="14" spans="5:7" ht="12.75">
      <c r="E14" s="17" t="s">
        <v>9</v>
      </c>
      <c r="G14" s="17" t="s">
        <v>9</v>
      </c>
    </row>
    <row r="15" spans="5:8" ht="12.75">
      <c r="E15" s="45"/>
      <c r="F15" s="24"/>
      <c r="G15" s="34"/>
      <c r="H15" s="24"/>
    </row>
    <row r="16" spans="2:8" ht="12.75">
      <c r="B16" s="18" t="s">
        <v>30</v>
      </c>
      <c r="E16" s="24">
        <v>126019</v>
      </c>
      <c r="F16" s="24"/>
      <c r="G16" s="24">
        <v>123446</v>
      </c>
      <c r="H16" s="24"/>
    </row>
    <row r="17" spans="2:8" ht="12.75">
      <c r="B17" s="18" t="s">
        <v>110</v>
      </c>
      <c r="E17" s="24">
        <v>709392</v>
      </c>
      <c r="F17" s="24"/>
      <c r="G17" s="24">
        <v>692089</v>
      </c>
      <c r="H17" s="24"/>
    </row>
    <row r="18" spans="2:8" ht="12.75">
      <c r="B18" s="18" t="s">
        <v>31</v>
      </c>
      <c r="E18" s="24">
        <v>187089</v>
      </c>
      <c r="F18" s="24"/>
      <c r="G18" s="24">
        <v>177721</v>
      </c>
      <c r="H18" s="24"/>
    </row>
    <row r="19" spans="2:8" ht="12.75">
      <c r="B19" s="18" t="s">
        <v>32</v>
      </c>
      <c r="E19" s="24">
        <v>17339</v>
      </c>
      <c r="F19" s="24"/>
      <c r="G19" s="24">
        <v>15120</v>
      </c>
      <c r="H19" s="24"/>
    </row>
    <row r="20" spans="2:8" ht="12.75">
      <c r="B20" s="18" t="s">
        <v>37</v>
      </c>
      <c r="E20" s="24">
        <v>324</v>
      </c>
      <c r="F20" s="24"/>
      <c r="G20" s="24">
        <v>329</v>
      </c>
      <c r="H20" s="24"/>
    </row>
    <row r="21" spans="2:8" ht="12.75">
      <c r="B21" s="18" t="s">
        <v>100</v>
      </c>
      <c r="E21" s="24">
        <v>868</v>
      </c>
      <c r="F21" s="24"/>
      <c r="G21" s="24">
        <v>1141</v>
      </c>
      <c r="H21" s="24"/>
    </row>
    <row r="22" spans="2:8" ht="12.75">
      <c r="B22" s="18" t="s">
        <v>33</v>
      </c>
      <c r="E22" s="24"/>
      <c r="F22" s="24"/>
      <c r="G22" s="24"/>
      <c r="H22" s="24"/>
    </row>
    <row r="23" spans="3:8" ht="12.75">
      <c r="C23" s="18" t="s">
        <v>111</v>
      </c>
      <c r="E23" s="24">
        <v>675562</v>
      </c>
      <c r="F23" s="24"/>
      <c r="G23" s="24">
        <v>675054</v>
      </c>
      <c r="H23" s="24"/>
    </row>
    <row r="24" spans="3:8" ht="12.75">
      <c r="C24" s="18" t="s">
        <v>34</v>
      </c>
      <c r="E24" s="24">
        <v>37959</v>
      </c>
      <c r="F24" s="24"/>
      <c r="G24" s="24">
        <v>32541</v>
      </c>
      <c r="H24" s="24"/>
    </row>
    <row r="25" spans="3:8" ht="12.75">
      <c r="C25" s="18" t="s">
        <v>35</v>
      </c>
      <c r="E25" s="24">
        <v>20227</v>
      </c>
      <c r="F25" s="24"/>
      <c r="G25" s="24">
        <v>19663</v>
      </c>
      <c r="H25" s="24"/>
    </row>
    <row r="26" spans="3:8" ht="12.75">
      <c r="C26" s="18" t="s">
        <v>36</v>
      </c>
      <c r="E26" s="24">
        <v>320328</v>
      </c>
      <c r="F26" s="24"/>
      <c r="G26" s="24">
        <v>264260</v>
      </c>
      <c r="H26" s="24"/>
    </row>
    <row r="27" spans="3:8" ht="12.75">
      <c r="C27" s="18" t="s">
        <v>82</v>
      </c>
      <c r="E27" s="24">
        <v>28752</v>
      </c>
      <c r="F27" s="24"/>
      <c r="G27" s="24">
        <v>17103</v>
      </c>
      <c r="H27" s="24"/>
    </row>
    <row r="28" spans="3:8" ht="12.75">
      <c r="C28" s="18" t="s">
        <v>96</v>
      </c>
      <c r="E28" s="24">
        <v>14093</v>
      </c>
      <c r="F28" s="24"/>
      <c r="G28" s="24">
        <v>12893</v>
      </c>
      <c r="H28" s="24"/>
    </row>
    <row r="29" spans="3:8" ht="12.75">
      <c r="C29" s="18" t="s">
        <v>38</v>
      </c>
      <c r="E29" s="24">
        <v>195530</v>
      </c>
      <c r="F29" s="24"/>
      <c r="G29" s="24">
        <v>250312</v>
      </c>
      <c r="H29" s="24"/>
    </row>
    <row r="30" spans="3:8" ht="12.75">
      <c r="C30" s="18" t="s">
        <v>63</v>
      </c>
      <c r="E30" s="24">
        <v>125730</v>
      </c>
      <c r="F30" s="24"/>
      <c r="G30" s="24">
        <v>153484</v>
      </c>
      <c r="H30" s="24"/>
    </row>
    <row r="31" spans="5:8" ht="12.75">
      <c r="E31" s="25">
        <f>SUM(E23:E30)</f>
        <v>1418181</v>
      </c>
      <c r="F31" s="25"/>
      <c r="G31" s="25">
        <f>SUM(G23:G30)</f>
        <v>1425310</v>
      </c>
      <c r="H31" s="24"/>
    </row>
    <row r="32" spans="5:8" ht="12.75">
      <c r="E32" s="24"/>
      <c r="F32" s="24"/>
      <c r="G32" s="24"/>
      <c r="H32" s="24"/>
    </row>
    <row r="33" spans="2:8" ht="12.75">
      <c r="B33" s="18" t="s">
        <v>39</v>
      </c>
      <c r="E33" s="24"/>
      <c r="F33" s="24"/>
      <c r="G33" s="24"/>
      <c r="H33" s="24"/>
    </row>
    <row r="34" spans="3:8" ht="12.75">
      <c r="C34" s="18" t="s">
        <v>40</v>
      </c>
      <c r="E34" s="24">
        <v>306723</v>
      </c>
      <c r="F34" s="24"/>
      <c r="G34" s="24">
        <v>273210</v>
      </c>
      <c r="H34" s="24"/>
    </row>
    <row r="35" spans="3:8" ht="12.75">
      <c r="C35" s="18" t="s">
        <v>99</v>
      </c>
      <c r="E35" s="24">
        <v>118493</v>
      </c>
      <c r="F35" s="24"/>
      <c r="G35" s="24">
        <v>92274</v>
      </c>
      <c r="H35" s="24"/>
    </row>
    <row r="36" spans="3:8" ht="12.75">
      <c r="C36" s="18" t="s">
        <v>84</v>
      </c>
      <c r="E36" s="24">
        <v>5809</v>
      </c>
      <c r="F36" s="24"/>
      <c r="G36" s="24">
        <v>0</v>
      </c>
      <c r="H36" s="24"/>
    </row>
    <row r="37" spans="3:8" ht="12.75">
      <c r="C37" s="18" t="s">
        <v>97</v>
      </c>
      <c r="E37" s="24">
        <v>16839</v>
      </c>
      <c r="F37" s="24"/>
      <c r="G37" s="24">
        <v>14491</v>
      </c>
      <c r="H37" s="24"/>
    </row>
    <row r="38" spans="5:8" ht="12.75">
      <c r="E38" s="25">
        <f>SUM(E34:E37)</f>
        <v>447864</v>
      </c>
      <c r="F38" s="25"/>
      <c r="G38" s="25">
        <f>SUM(G34:G37)</f>
        <v>379975</v>
      </c>
      <c r="H38" s="24"/>
    </row>
    <row r="39" spans="2:8" ht="12.75">
      <c r="B39" s="18" t="s">
        <v>41</v>
      </c>
      <c r="E39" s="25">
        <f>E31-E38</f>
        <v>970317</v>
      </c>
      <c r="F39" s="25"/>
      <c r="G39" s="25">
        <f>G31-G38</f>
        <v>1045335</v>
      </c>
      <c r="H39" s="24"/>
    </row>
    <row r="40" spans="5:8" ht="13.5" thickBot="1">
      <c r="E40" s="26">
        <f>E16+E17+E18+E19+E20+E39+E21</f>
        <v>2011348</v>
      </c>
      <c r="F40" s="26"/>
      <c r="G40" s="26">
        <f>G16+G17+G18+G19+G20+G39+G21</f>
        <v>2055181</v>
      </c>
      <c r="H40" s="24"/>
    </row>
    <row r="41" spans="5:8" ht="13.5" thickTop="1">
      <c r="E41" s="24"/>
      <c r="F41" s="24"/>
      <c r="G41" s="24"/>
      <c r="H41" s="24"/>
    </row>
    <row r="42" spans="2:8" ht="12.75">
      <c r="B42" s="18" t="s">
        <v>42</v>
      </c>
      <c r="E42" s="24"/>
      <c r="F42" s="24"/>
      <c r="G42" s="24"/>
      <c r="H42" s="24"/>
    </row>
    <row r="43" spans="2:8" ht="12.75">
      <c r="B43" s="18" t="s">
        <v>43</v>
      </c>
      <c r="E43" s="24">
        <v>495681</v>
      </c>
      <c r="F43" s="24"/>
      <c r="G43" s="24">
        <v>490734</v>
      </c>
      <c r="H43" s="24"/>
    </row>
    <row r="44" spans="2:8" ht="12.75">
      <c r="B44" s="18" t="s">
        <v>44</v>
      </c>
      <c r="E44" s="24"/>
      <c r="F44" s="24"/>
      <c r="G44" s="24"/>
      <c r="H44" s="24"/>
    </row>
    <row r="45" spans="3:8" ht="12.75">
      <c r="C45" s="18" t="s">
        <v>45</v>
      </c>
      <c r="E45" s="24">
        <v>408099</v>
      </c>
      <c r="F45" s="24"/>
      <c r="G45" s="24">
        <v>398623</v>
      </c>
      <c r="H45" s="24"/>
    </row>
    <row r="46" spans="3:8" ht="12.75">
      <c r="C46" s="18" t="s">
        <v>46</v>
      </c>
      <c r="E46" s="24">
        <f>'statement of changes in equity'!J21</f>
        <v>652480</v>
      </c>
      <c r="F46" s="24"/>
      <c r="G46" s="24">
        <v>595473</v>
      </c>
      <c r="H46" s="24"/>
    </row>
    <row r="47" spans="3:8" ht="12.75">
      <c r="C47" s="18" t="s">
        <v>59</v>
      </c>
      <c r="E47" s="27">
        <v>47585</v>
      </c>
      <c r="F47" s="27"/>
      <c r="G47" s="27">
        <v>89510</v>
      </c>
      <c r="H47" s="24"/>
    </row>
    <row r="48" spans="2:8" ht="12.75">
      <c r="B48" s="18" t="s">
        <v>92</v>
      </c>
      <c r="E48" s="24">
        <f>SUM(E43:E47)</f>
        <v>1603845</v>
      </c>
      <c r="F48" s="24"/>
      <c r="G48" s="24">
        <f>SUM(G43:G47)</f>
        <v>1574340</v>
      </c>
      <c r="H48" s="24"/>
    </row>
    <row r="49" spans="2:8" ht="12.75">
      <c r="B49" s="18" t="s">
        <v>83</v>
      </c>
      <c r="E49" s="24">
        <v>1358</v>
      </c>
      <c r="F49" s="24"/>
      <c r="G49" s="24">
        <v>1359</v>
      </c>
      <c r="H49" s="24"/>
    </row>
    <row r="50" spans="2:8" ht="12.75">
      <c r="B50" s="18" t="s">
        <v>47</v>
      </c>
      <c r="E50" s="24">
        <v>403164</v>
      </c>
      <c r="F50" s="24"/>
      <c r="G50" s="24">
        <v>476655</v>
      </c>
      <c r="H50" s="24"/>
    </row>
    <row r="51" spans="2:8" ht="12.75">
      <c r="B51" s="18" t="s">
        <v>48</v>
      </c>
      <c r="E51" s="24">
        <v>1446</v>
      </c>
      <c r="F51" s="24"/>
      <c r="G51" s="24">
        <v>1446</v>
      </c>
      <c r="H51" s="24"/>
    </row>
    <row r="52" spans="2:8" ht="12.75">
      <c r="B52" s="18" t="s">
        <v>98</v>
      </c>
      <c r="E52" s="24">
        <v>1535</v>
      </c>
      <c r="F52" s="24"/>
      <c r="G52" s="24">
        <v>1381</v>
      </c>
      <c r="H52" s="24"/>
    </row>
    <row r="53" spans="5:8" ht="13.5" thickBot="1">
      <c r="E53" s="26">
        <f>SUM(E48:E52)</f>
        <v>2011348</v>
      </c>
      <c r="F53" s="26"/>
      <c r="G53" s="26">
        <f>SUM(G48:G52)</f>
        <v>2055181</v>
      </c>
      <c r="H53" s="24"/>
    </row>
    <row r="54" spans="5:8" ht="13.5" thickTop="1">
      <c r="E54" s="24"/>
      <c r="F54" s="24"/>
      <c r="G54" s="24"/>
      <c r="H54" s="24"/>
    </row>
    <row r="55" spans="2:8" ht="13.5" thickBot="1">
      <c r="B55" s="18" t="s">
        <v>132</v>
      </c>
      <c r="E55" s="28">
        <f>((E48/(E43/0.75)))</f>
        <v>2.4267295902001487</v>
      </c>
      <c r="F55" s="28"/>
      <c r="G55" s="28">
        <f>((G48/(G43/0.75)))</f>
        <v>2.406099842277079</v>
      </c>
      <c r="H55" s="24"/>
    </row>
    <row r="56" ht="13.5" thickTop="1">
      <c r="E56" s="46"/>
    </row>
    <row r="57" ht="12.75">
      <c r="E57" s="21"/>
    </row>
    <row r="58" ht="12.75">
      <c r="A58" s="18" t="s">
        <v>66</v>
      </c>
    </row>
    <row r="59" ht="12.75">
      <c r="B59" s="18" t="s">
        <v>123</v>
      </c>
    </row>
  </sheetData>
  <printOptions/>
  <pageMargins left="0.75" right="0" top="0.77" bottom="1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showGridLines="0" view="pageBreakPreview" zoomScale="75" zoomScaleNormal="75" zoomScaleSheetLayoutView="75" workbookViewId="0" topLeftCell="A1">
      <selection activeCell="G54" sqref="G54"/>
    </sheetView>
  </sheetViews>
  <sheetFormatPr defaultColWidth="9.140625" defaultRowHeight="12.75"/>
  <cols>
    <col min="1" max="1" width="2.421875" style="18" customWidth="1"/>
    <col min="2" max="2" width="46.00390625" style="18" customWidth="1"/>
    <col min="3" max="3" width="1.28515625" style="18" customWidth="1"/>
    <col min="4" max="4" width="14.421875" style="18" customWidth="1"/>
    <col min="5" max="5" width="20.57421875" style="18" bestFit="1" customWidth="1"/>
    <col min="6" max="6" width="3.00390625" style="18" customWidth="1"/>
    <col min="7" max="7" width="13.421875" style="18" customWidth="1"/>
    <col min="8" max="8" width="20.57421875" style="18" bestFit="1" customWidth="1"/>
    <col min="9" max="9" width="2.421875" style="18" bestFit="1" customWidth="1"/>
    <col min="10" max="10" width="5.8515625" style="18" customWidth="1"/>
    <col min="11" max="16384" width="9.140625" style="18" customWidth="1"/>
  </cols>
  <sheetData>
    <row r="1" ht="15">
      <c r="J1" s="43">
        <v>2</v>
      </c>
    </row>
    <row r="2" ht="14.25">
      <c r="E2" s="22" t="s">
        <v>22</v>
      </c>
    </row>
    <row r="3" ht="14.25">
      <c r="E3" s="22" t="s">
        <v>23</v>
      </c>
    </row>
    <row r="4" ht="14.25">
      <c r="E4" s="22" t="s">
        <v>24</v>
      </c>
    </row>
    <row r="5" ht="14.25">
      <c r="E5" s="22" t="s">
        <v>0</v>
      </c>
    </row>
    <row r="6" ht="14.25">
      <c r="E6" s="22" t="s">
        <v>140</v>
      </c>
    </row>
    <row r="7" ht="15">
      <c r="E7" s="47" t="s">
        <v>124</v>
      </c>
    </row>
    <row r="8" ht="13.5">
      <c r="E8" s="48"/>
    </row>
    <row r="9" spans="4:8" ht="12.75">
      <c r="D9" s="60" t="s">
        <v>147</v>
      </c>
      <c r="E9" s="60"/>
      <c r="G9" s="60" t="s">
        <v>105</v>
      </c>
      <c r="H9" s="60"/>
    </row>
    <row r="10" spans="4:9" ht="12.75">
      <c r="D10" s="17" t="s">
        <v>1</v>
      </c>
      <c r="E10" s="17" t="s">
        <v>4</v>
      </c>
      <c r="G10" s="17" t="s">
        <v>1</v>
      </c>
      <c r="H10" s="17" t="s">
        <v>4</v>
      </c>
      <c r="I10" s="35"/>
    </row>
    <row r="11" spans="4:9" ht="12.75">
      <c r="D11" s="17" t="s">
        <v>2</v>
      </c>
      <c r="E11" s="17" t="s">
        <v>2</v>
      </c>
      <c r="G11" s="17" t="s">
        <v>2</v>
      </c>
      <c r="H11" s="17" t="s">
        <v>2</v>
      </c>
      <c r="I11" s="35"/>
    </row>
    <row r="12" spans="4:9" ht="12.75">
      <c r="D12" s="17" t="s">
        <v>3</v>
      </c>
      <c r="E12" s="17" t="s">
        <v>5</v>
      </c>
      <c r="G12" s="17" t="s">
        <v>6</v>
      </c>
      <c r="H12" s="17" t="s">
        <v>5</v>
      </c>
      <c r="I12" s="35"/>
    </row>
    <row r="13" spans="4:9" ht="12.75">
      <c r="D13" s="17"/>
      <c r="E13" s="17" t="s">
        <v>3</v>
      </c>
      <c r="G13" s="17" t="s">
        <v>7</v>
      </c>
      <c r="H13" s="17" t="s">
        <v>8</v>
      </c>
      <c r="I13" s="35"/>
    </row>
    <row r="14" spans="4:9" ht="12.75">
      <c r="D14" s="53" t="s">
        <v>141</v>
      </c>
      <c r="E14" s="53" t="s">
        <v>142</v>
      </c>
      <c r="F14" s="54"/>
      <c r="G14" s="53" t="s">
        <v>141</v>
      </c>
      <c r="H14" s="53" t="s">
        <v>142</v>
      </c>
      <c r="I14" s="35"/>
    </row>
    <row r="15" spans="4:9" ht="12.75">
      <c r="D15" s="17" t="s">
        <v>9</v>
      </c>
      <c r="E15" s="17" t="s">
        <v>9</v>
      </c>
      <c r="F15" s="17"/>
      <c r="G15" s="17" t="s">
        <v>9</v>
      </c>
      <c r="H15" s="17" t="s">
        <v>9</v>
      </c>
      <c r="I15" s="35"/>
    </row>
    <row r="17" spans="2:9" ht="12.75">
      <c r="B17" s="18" t="s">
        <v>10</v>
      </c>
      <c r="D17" s="24">
        <v>298293</v>
      </c>
      <c r="E17" s="24">
        <v>221438</v>
      </c>
      <c r="F17" s="24"/>
      <c r="G17" s="24">
        <v>577413</v>
      </c>
      <c r="H17" s="24">
        <v>462776</v>
      </c>
      <c r="I17" s="24"/>
    </row>
    <row r="18" spans="4:9" ht="12.75">
      <c r="D18" s="24"/>
      <c r="E18" s="24"/>
      <c r="F18" s="24"/>
      <c r="G18" s="24"/>
      <c r="H18" s="24"/>
      <c r="I18" s="24"/>
    </row>
    <row r="19" spans="2:9" ht="12.75">
      <c r="B19" s="18" t="s">
        <v>11</v>
      </c>
      <c r="D19" s="24">
        <v>-216976</v>
      </c>
      <c r="E19" s="24">
        <v>-166428</v>
      </c>
      <c r="F19" s="24"/>
      <c r="G19" s="24">
        <v>-420618</v>
      </c>
      <c r="H19" s="24">
        <v>-344688</v>
      </c>
      <c r="I19" s="24"/>
    </row>
    <row r="20" spans="4:9" ht="3" customHeight="1">
      <c r="D20" s="27"/>
      <c r="E20" s="27"/>
      <c r="F20" s="24"/>
      <c r="G20" s="27"/>
      <c r="H20" s="27"/>
      <c r="I20" s="24"/>
    </row>
    <row r="21" spans="2:9" ht="12.75">
      <c r="B21" s="18" t="s">
        <v>12</v>
      </c>
      <c r="D21" s="24">
        <f>SUM(D17:D19)</f>
        <v>81317</v>
      </c>
      <c r="E21" s="24">
        <f>SUM(E17:E19)</f>
        <v>55010</v>
      </c>
      <c r="F21" s="24"/>
      <c r="G21" s="24">
        <f>SUM(G17:G19)</f>
        <v>156795</v>
      </c>
      <c r="H21" s="24">
        <f>SUM(H17:H19)</f>
        <v>118088</v>
      </c>
      <c r="I21" s="24"/>
    </row>
    <row r="22" spans="4:9" ht="12.75">
      <c r="D22" s="24"/>
      <c r="E22" s="24"/>
      <c r="F22" s="24"/>
      <c r="G22" s="24"/>
      <c r="H22" s="24"/>
      <c r="I22" s="24"/>
    </row>
    <row r="23" spans="2:9" ht="12.75">
      <c r="B23" s="18" t="s">
        <v>13</v>
      </c>
      <c r="D23" s="24">
        <v>1218</v>
      </c>
      <c r="E23" s="24">
        <v>1720</v>
      </c>
      <c r="F23" s="24"/>
      <c r="G23" s="24">
        <v>2744</v>
      </c>
      <c r="H23" s="24">
        <v>7555</v>
      </c>
      <c r="I23" s="24"/>
    </row>
    <row r="24" spans="4:9" ht="12.75">
      <c r="D24" s="24"/>
      <c r="E24" s="24"/>
      <c r="F24" s="24"/>
      <c r="G24" s="24"/>
      <c r="H24" s="24"/>
      <c r="I24" s="24"/>
    </row>
    <row r="25" spans="2:9" ht="12.75">
      <c r="B25" s="18" t="s">
        <v>14</v>
      </c>
      <c r="D25" s="24">
        <v>-13429</v>
      </c>
      <c r="E25" s="24">
        <v>-12070</v>
      </c>
      <c r="F25" s="24"/>
      <c r="G25" s="24">
        <v>-33898</v>
      </c>
      <c r="H25" s="24">
        <v>-30151</v>
      </c>
      <c r="I25" s="24"/>
    </row>
    <row r="26" spans="4:9" ht="3" customHeight="1">
      <c r="D26" s="27"/>
      <c r="E26" s="27"/>
      <c r="F26" s="24"/>
      <c r="G26" s="27"/>
      <c r="H26" s="27"/>
      <c r="I26" s="24"/>
    </row>
    <row r="27" spans="2:9" ht="12.75">
      <c r="B27" s="18" t="s">
        <v>15</v>
      </c>
      <c r="D27" s="24">
        <f>SUM(D21:D26)</f>
        <v>69106</v>
      </c>
      <c r="E27" s="24">
        <f>SUM(E21:E26)</f>
        <v>44660</v>
      </c>
      <c r="F27" s="24"/>
      <c r="G27" s="24">
        <f>SUM(G21:G25)</f>
        <v>125641</v>
      </c>
      <c r="H27" s="24">
        <f>SUM(H21:H25)</f>
        <v>95492</v>
      </c>
      <c r="I27" s="24"/>
    </row>
    <row r="28" spans="4:9" ht="12.75">
      <c r="D28" s="24"/>
      <c r="E28" s="24"/>
      <c r="F28" s="24"/>
      <c r="G28" s="24"/>
      <c r="H28" s="24"/>
      <c r="I28" s="24"/>
    </row>
    <row r="29" spans="2:9" ht="12.75">
      <c r="B29" s="18" t="s">
        <v>112</v>
      </c>
      <c r="D29" s="24"/>
      <c r="E29" s="24"/>
      <c r="F29" s="24"/>
      <c r="G29" s="24"/>
      <c r="H29" s="24"/>
      <c r="I29" s="24"/>
    </row>
    <row r="30" spans="2:9" ht="12.75">
      <c r="B30" s="52" t="s">
        <v>118</v>
      </c>
      <c r="D30" s="24"/>
      <c r="E30" s="24"/>
      <c r="F30" s="24"/>
      <c r="G30" s="24"/>
      <c r="H30" s="24"/>
      <c r="I30" s="24"/>
    </row>
    <row r="31" spans="2:9" ht="12.75">
      <c r="B31" s="18" t="s">
        <v>119</v>
      </c>
      <c r="D31" s="24">
        <v>1715</v>
      </c>
      <c r="E31" s="24">
        <v>0</v>
      </c>
      <c r="F31" s="24"/>
      <c r="G31" s="24">
        <v>3487</v>
      </c>
      <c r="H31" s="24">
        <v>0</v>
      </c>
      <c r="I31" s="24"/>
    </row>
    <row r="32" spans="2:9" ht="12.75">
      <c r="B32" s="52" t="s">
        <v>120</v>
      </c>
      <c r="D32" s="24">
        <v>4068</v>
      </c>
      <c r="E32" s="24">
        <v>3875</v>
      </c>
      <c r="F32" s="24"/>
      <c r="G32" s="24">
        <v>6209</v>
      </c>
      <c r="H32" s="24">
        <v>6009</v>
      </c>
      <c r="I32" s="24"/>
    </row>
    <row r="33" spans="4:9" ht="12.75">
      <c r="D33" s="24"/>
      <c r="E33" s="24"/>
      <c r="F33" s="24"/>
      <c r="G33" s="24"/>
      <c r="H33" s="24"/>
      <c r="I33" s="24"/>
    </row>
    <row r="34" spans="2:9" ht="12.75">
      <c r="B34" s="18" t="s">
        <v>114</v>
      </c>
      <c r="D34" s="24">
        <v>7531</v>
      </c>
      <c r="E34" s="24">
        <v>6306</v>
      </c>
      <c r="F34" s="24"/>
      <c r="G34" s="24">
        <v>12298</v>
      </c>
      <c r="H34" s="24">
        <v>9011</v>
      </c>
      <c r="I34" s="24"/>
    </row>
    <row r="35" spans="4:9" ht="12.75">
      <c r="D35" s="24"/>
      <c r="E35" s="24"/>
      <c r="F35" s="24"/>
      <c r="G35" s="24"/>
      <c r="H35" s="24"/>
      <c r="I35" s="24"/>
    </row>
    <row r="36" spans="2:9" ht="12.75">
      <c r="B36" s="18" t="s">
        <v>16</v>
      </c>
      <c r="D36" s="24">
        <v>-300</v>
      </c>
      <c r="E36" s="24">
        <v>-705</v>
      </c>
      <c r="F36" s="24"/>
      <c r="G36" s="24">
        <v>-711</v>
      </c>
      <c r="H36" s="24">
        <v>-1417</v>
      </c>
      <c r="I36" s="24"/>
    </row>
    <row r="37" spans="4:9" ht="4.5" customHeight="1">
      <c r="D37" s="27"/>
      <c r="E37" s="27"/>
      <c r="F37" s="24"/>
      <c r="G37" s="27"/>
      <c r="H37" s="27"/>
      <c r="I37" s="24"/>
    </row>
    <row r="38" spans="2:9" ht="12.75">
      <c r="B38" s="18" t="s">
        <v>17</v>
      </c>
      <c r="D38" s="24">
        <f>SUM(D27:D37)</f>
        <v>82120</v>
      </c>
      <c r="E38" s="24">
        <f>SUM(E27:E37)</f>
        <v>54136</v>
      </c>
      <c r="F38" s="24"/>
      <c r="G38" s="24">
        <f>SUM(G27:G37)</f>
        <v>146924</v>
      </c>
      <c r="H38" s="24">
        <f>SUM(H27:H37)</f>
        <v>109095</v>
      </c>
      <c r="I38" s="24"/>
    </row>
    <row r="39" spans="4:9" ht="12.75">
      <c r="D39" s="24"/>
      <c r="E39" s="24"/>
      <c r="F39" s="24"/>
      <c r="G39" s="24"/>
      <c r="H39" s="24"/>
      <c r="I39" s="24"/>
    </row>
    <row r="40" spans="2:9" ht="12.75">
      <c r="B40" s="18" t="s">
        <v>18</v>
      </c>
      <c r="D40" s="24">
        <v>-23028</v>
      </c>
      <c r="E40" s="24">
        <v>-13294</v>
      </c>
      <c r="F40" s="24"/>
      <c r="G40" s="24">
        <v>-41484</v>
      </c>
      <c r="H40" s="24">
        <v>-29904</v>
      </c>
      <c r="I40" s="24"/>
    </row>
    <row r="41" spans="4:9" ht="3" customHeight="1">
      <c r="D41" s="27"/>
      <c r="E41" s="27"/>
      <c r="F41" s="24"/>
      <c r="G41" s="27"/>
      <c r="H41" s="27"/>
      <c r="I41" s="24"/>
    </row>
    <row r="42" spans="2:9" ht="12.75">
      <c r="B42" s="18" t="s">
        <v>19</v>
      </c>
      <c r="D42" s="24">
        <f>SUM(D38:D40)</f>
        <v>59092</v>
      </c>
      <c r="E42" s="24">
        <f>SUM(E38:E40)</f>
        <v>40842</v>
      </c>
      <c r="F42" s="24"/>
      <c r="G42" s="24">
        <f>SUM(G38:G40)</f>
        <v>105440</v>
      </c>
      <c r="H42" s="24">
        <f>SUM(H38:H40)</f>
        <v>79191</v>
      </c>
      <c r="I42" s="24"/>
    </row>
    <row r="43" spans="4:9" ht="12.75">
      <c r="D43" s="24"/>
      <c r="E43" s="24"/>
      <c r="F43" s="24"/>
      <c r="G43" s="24"/>
      <c r="H43" s="24"/>
      <c r="I43" s="24"/>
    </row>
    <row r="44" spans="2:8" ht="12.75">
      <c r="B44" s="18" t="s">
        <v>20</v>
      </c>
      <c r="D44" s="24">
        <v>0</v>
      </c>
      <c r="E44" s="24">
        <v>-44</v>
      </c>
      <c r="F44" s="24"/>
      <c r="G44" s="24">
        <v>1</v>
      </c>
      <c r="H44" s="24">
        <v>-43</v>
      </c>
    </row>
    <row r="45" spans="4:8" ht="3.75" customHeight="1">
      <c r="D45" s="29"/>
      <c r="E45" s="27"/>
      <c r="G45" s="29"/>
      <c r="H45" s="29"/>
    </row>
    <row r="46" spans="2:8" ht="12.75">
      <c r="B46" s="18" t="s">
        <v>21</v>
      </c>
      <c r="D46" s="21">
        <f>SUM(D42:D45)</f>
        <v>59092</v>
      </c>
      <c r="E46" s="21">
        <f>SUM(E42:E45)</f>
        <v>40798</v>
      </c>
      <c r="G46" s="21">
        <f>SUM(G42:G45)</f>
        <v>105441</v>
      </c>
      <c r="H46" s="21">
        <f>SUM(H42:H45)</f>
        <v>79148</v>
      </c>
    </row>
    <row r="47" spans="4:8" ht="3.75" customHeight="1" thickBot="1">
      <c r="D47" s="30"/>
      <c r="E47" s="30"/>
      <c r="G47" s="30"/>
      <c r="H47" s="30"/>
    </row>
    <row r="50" spans="2:9" ht="12.75">
      <c r="B50" s="18" t="s">
        <v>86</v>
      </c>
      <c r="D50" s="42">
        <v>8.95</v>
      </c>
      <c r="E50" s="42">
        <v>6.5</v>
      </c>
      <c r="G50" s="37">
        <v>16</v>
      </c>
      <c r="H50" s="37">
        <v>13.13</v>
      </c>
      <c r="I50" s="35"/>
    </row>
    <row r="51" spans="3:9" ht="2.25" customHeight="1" thickBot="1">
      <c r="C51" s="36"/>
      <c r="D51" s="30"/>
      <c r="E51" s="30"/>
      <c r="G51" s="39"/>
      <c r="H51" s="39"/>
      <c r="I51" s="35"/>
    </row>
    <row r="52" spans="7:9" ht="12.75">
      <c r="G52" s="38"/>
      <c r="H52" s="38"/>
      <c r="I52" s="35"/>
    </row>
    <row r="53" spans="2:9" ht="14.25" customHeight="1">
      <c r="B53" s="18" t="s">
        <v>87</v>
      </c>
      <c r="D53" s="37">
        <v>8.93</v>
      </c>
      <c r="E53" s="37">
        <v>6.3</v>
      </c>
      <c r="G53" s="37">
        <v>15.96</v>
      </c>
      <c r="H53" s="37">
        <v>12.7</v>
      </c>
      <c r="I53" s="35"/>
    </row>
    <row r="54" spans="4:8" ht="1.5" customHeight="1" thickBot="1">
      <c r="D54" s="30"/>
      <c r="E54" s="30"/>
      <c r="G54" s="39"/>
      <c r="H54" s="30"/>
    </row>
    <row r="55" ht="12.75">
      <c r="G55" s="38"/>
    </row>
    <row r="56" ht="12.75">
      <c r="G56" s="49"/>
    </row>
    <row r="58" ht="12.75">
      <c r="B58" s="18" t="s">
        <v>125</v>
      </c>
    </row>
  </sheetData>
  <mergeCells count="2">
    <mergeCell ref="D9:E9"/>
    <mergeCell ref="G9:H9"/>
  </mergeCells>
  <printOptions horizontalCentered="1"/>
  <pageMargins left="0.74" right="0.43" top="0.96" bottom="1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zoomScale="75" zoomScaleNormal="75" zoomScaleSheetLayoutView="75" workbookViewId="0" topLeftCell="A1">
      <selection activeCell="N37" sqref="N37"/>
    </sheetView>
  </sheetViews>
  <sheetFormatPr defaultColWidth="9.140625" defaultRowHeight="12.75"/>
  <cols>
    <col min="1" max="1" width="2.28125" style="4" customWidth="1"/>
    <col min="2" max="2" width="29.57421875" style="4" customWidth="1"/>
    <col min="3" max="3" width="9.1406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3.7109375" style="4" customWidth="1"/>
    <col min="9" max="9" width="3.57421875" style="4" customWidth="1"/>
    <col min="10" max="10" width="13.7109375" style="4" customWidth="1"/>
    <col min="11" max="11" width="3.421875" style="4" customWidth="1"/>
    <col min="12" max="12" width="15.421875" style="4" bestFit="1" customWidth="1"/>
    <col min="13" max="13" width="3.421875" style="4" customWidth="1"/>
    <col min="14" max="14" width="14.421875" style="4" customWidth="1"/>
    <col min="15" max="15" width="3.28125" style="4" customWidth="1"/>
    <col min="16" max="16" width="12.28125" style="4" bestFit="1" customWidth="1"/>
    <col min="17" max="17" width="6.8515625" style="4" customWidth="1"/>
    <col min="18" max="18" width="4.421875" style="4" customWidth="1"/>
    <col min="19" max="16384" width="9.140625" style="4" customWidth="1"/>
  </cols>
  <sheetData>
    <row r="1" ht="15">
      <c r="R1" s="7">
        <v>3</v>
      </c>
    </row>
    <row r="2" ht="14.25">
      <c r="I2" s="2" t="s">
        <v>22</v>
      </c>
    </row>
    <row r="3" ht="14.25">
      <c r="I3" s="2" t="s">
        <v>23</v>
      </c>
    </row>
    <row r="4" ht="14.25">
      <c r="I4" s="2" t="s">
        <v>24</v>
      </c>
    </row>
    <row r="5" ht="14.25">
      <c r="I5" s="2" t="s">
        <v>49</v>
      </c>
    </row>
    <row r="6" spans="6:12" ht="14.25">
      <c r="F6" s="18"/>
      <c r="G6" s="18"/>
      <c r="H6" s="18"/>
      <c r="I6" s="22" t="s">
        <v>140</v>
      </c>
      <c r="J6" s="18"/>
      <c r="K6" s="18"/>
      <c r="L6" s="18"/>
    </row>
    <row r="7" ht="15">
      <c r="I7" s="15" t="s">
        <v>124</v>
      </c>
    </row>
    <row r="8" ht="13.5">
      <c r="I8" s="10"/>
    </row>
    <row r="9" spans="4:15" ht="12.75">
      <c r="D9" s="5" t="s">
        <v>50</v>
      </c>
      <c r="E9" s="5"/>
      <c r="F9" s="5" t="s">
        <v>53</v>
      </c>
      <c r="G9" s="5"/>
      <c r="H9" s="5" t="s">
        <v>56</v>
      </c>
      <c r="I9" s="5"/>
      <c r="J9" s="5" t="s">
        <v>57</v>
      </c>
      <c r="K9" s="5"/>
      <c r="L9" s="5"/>
      <c r="M9" s="5"/>
      <c r="N9" s="5"/>
      <c r="O9" s="5"/>
    </row>
    <row r="10" spans="4:15" ht="12.75">
      <c r="D10" s="5" t="s">
        <v>51</v>
      </c>
      <c r="E10" s="5"/>
      <c r="F10" s="5" t="s">
        <v>54</v>
      </c>
      <c r="G10" s="5"/>
      <c r="H10" s="5" t="s">
        <v>55</v>
      </c>
      <c r="I10" s="5"/>
      <c r="J10" s="5" t="s">
        <v>58</v>
      </c>
      <c r="K10" s="5"/>
      <c r="L10" s="5" t="s">
        <v>59</v>
      </c>
      <c r="M10" s="5"/>
      <c r="N10" s="5" t="s">
        <v>52</v>
      </c>
      <c r="O10" s="5"/>
    </row>
    <row r="11" spans="4:15" ht="12.75">
      <c r="D11" s="5" t="s">
        <v>9</v>
      </c>
      <c r="E11" s="5"/>
      <c r="F11" s="5" t="s">
        <v>9</v>
      </c>
      <c r="G11" s="5"/>
      <c r="H11" s="5" t="s">
        <v>9</v>
      </c>
      <c r="I11" s="5"/>
      <c r="J11" s="5" t="s">
        <v>9</v>
      </c>
      <c r="K11" s="5"/>
      <c r="L11" s="5" t="s">
        <v>9</v>
      </c>
      <c r="M11" s="5"/>
      <c r="N11" s="5" t="s">
        <v>9</v>
      </c>
      <c r="O11" s="5"/>
    </row>
    <row r="12" spans="4:15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13" t="s">
        <v>128</v>
      </c>
      <c r="D13" s="21">
        <v>490734</v>
      </c>
      <c r="E13" s="21"/>
      <c r="F13" s="21">
        <v>398623</v>
      </c>
      <c r="G13" s="21"/>
      <c r="H13" s="21">
        <v>0</v>
      </c>
      <c r="I13" s="21"/>
      <c r="J13" s="21">
        <v>595473</v>
      </c>
      <c r="K13" s="21"/>
      <c r="L13" s="21">
        <v>89510</v>
      </c>
      <c r="M13" s="21"/>
      <c r="N13" s="21">
        <f>SUM(D13:L13)</f>
        <v>1574340</v>
      </c>
      <c r="O13" s="12"/>
    </row>
    <row r="14" spans="4:14" ht="6" customHeight="1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4" t="s">
        <v>61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5" ht="12.75">
      <c r="A16" s="14" t="s">
        <v>107</v>
      </c>
      <c r="D16" s="24">
        <v>4947</v>
      </c>
      <c r="E16" s="41"/>
      <c r="F16" s="24">
        <v>9476</v>
      </c>
      <c r="G16" s="24"/>
      <c r="H16" s="24">
        <v>0</v>
      </c>
      <c r="I16" s="24"/>
      <c r="J16" s="24">
        <v>0</v>
      </c>
      <c r="K16" s="24"/>
      <c r="L16" s="24">
        <v>0</v>
      </c>
      <c r="M16" s="24"/>
      <c r="N16" s="24">
        <f>SUM(D16:L16)</f>
        <v>14423</v>
      </c>
      <c r="O16" s="18"/>
    </row>
    <row r="17" spans="1:15" ht="12.75">
      <c r="A17" s="4" t="s">
        <v>126</v>
      </c>
      <c r="D17" s="24">
        <v>0</v>
      </c>
      <c r="E17" s="24"/>
      <c r="F17" s="24">
        <v>0</v>
      </c>
      <c r="G17" s="24"/>
      <c r="H17" s="24">
        <v>0</v>
      </c>
      <c r="I17" s="24"/>
      <c r="J17" s="24">
        <f>' income statement'!G46</f>
        <v>105441</v>
      </c>
      <c r="K17" s="24"/>
      <c r="L17" s="24">
        <v>0</v>
      </c>
      <c r="M17" s="24"/>
      <c r="N17" s="24">
        <f>SUM(D17:L17)</f>
        <v>105441</v>
      </c>
      <c r="O17" s="18"/>
    </row>
    <row r="18" spans="1:15" ht="12.75">
      <c r="A18" s="4" t="s">
        <v>145</v>
      </c>
      <c r="D18" s="24">
        <v>0</v>
      </c>
      <c r="E18" s="24"/>
      <c r="F18" s="24">
        <v>0</v>
      </c>
      <c r="G18" s="24"/>
      <c r="H18" s="24">
        <v>0</v>
      </c>
      <c r="I18" s="24"/>
      <c r="J18" s="24">
        <v>-849</v>
      </c>
      <c r="K18" s="24"/>
      <c r="L18" s="24">
        <v>-89510</v>
      </c>
      <c r="M18" s="24"/>
      <c r="N18" s="24">
        <f>SUM(D18:L18)</f>
        <v>-90359</v>
      </c>
      <c r="O18" s="18"/>
    </row>
    <row r="19" spans="1:15" ht="12.75">
      <c r="A19" s="4" t="s">
        <v>146</v>
      </c>
      <c r="D19" s="24">
        <v>0</v>
      </c>
      <c r="E19" s="24"/>
      <c r="F19" s="24">
        <v>0</v>
      </c>
      <c r="G19" s="24"/>
      <c r="H19" s="24">
        <v>0</v>
      </c>
      <c r="I19" s="24"/>
      <c r="J19" s="24">
        <v>-47585</v>
      </c>
      <c r="K19" s="24"/>
      <c r="L19" s="24">
        <v>47585</v>
      </c>
      <c r="M19" s="24"/>
      <c r="N19" s="24">
        <f>SUM(D19:L19)</f>
        <v>0</v>
      </c>
      <c r="O19" s="18"/>
    </row>
    <row r="20" spans="4:15" ht="6" customHeight="1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/>
    </row>
    <row r="21" spans="1:15" ht="12.75">
      <c r="A21" s="13" t="s">
        <v>143</v>
      </c>
      <c r="D21" s="24">
        <f>SUM(D13:D20)</f>
        <v>495681</v>
      </c>
      <c r="E21" s="24"/>
      <c r="F21" s="24">
        <f>SUM(F13:F20)</f>
        <v>408099</v>
      </c>
      <c r="G21" s="24"/>
      <c r="H21" s="24">
        <f>SUM(H13:H20)</f>
        <v>0</v>
      </c>
      <c r="I21" s="24"/>
      <c r="J21" s="24">
        <f>SUM(J13:J20)</f>
        <v>652480</v>
      </c>
      <c r="K21" s="24"/>
      <c r="L21" s="24">
        <f>SUM(L13:L20)</f>
        <v>47585</v>
      </c>
      <c r="M21" s="24"/>
      <c r="N21" s="24">
        <f>SUM(N13:N20)</f>
        <v>1603845</v>
      </c>
      <c r="O21" s="18"/>
    </row>
    <row r="22" spans="4:15" ht="3.75" customHeight="1" thickBot="1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8"/>
    </row>
    <row r="23" spans="4:15" ht="12.75"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8"/>
    </row>
    <row r="24" spans="4:15" ht="12.75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8"/>
    </row>
    <row r="25" spans="4:15" ht="12.75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8"/>
    </row>
    <row r="26" spans="4:15" ht="12.75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8"/>
    </row>
    <row r="27" spans="1:15" ht="13.5" customHeight="1">
      <c r="A27" s="13" t="s">
        <v>108</v>
      </c>
      <c r="D27" s="21">
        <v>568048</v>
      </c>
      <c r="E27" s="21"/>
      <c r="F27" s="21">
        <v>249985</v>
      </c>
      <c r="G27" s="21"/>
      <c r="H27" s="21">
        <v>1151</v>
      </c>
      <c r="I27" s="21"/>
      <c r="J27" s="21">
        <v>515762</v>
      </c>
      <c r="K27" s="21"/>
      <c r="L27" s="21">
        <v>57259</v>
      </c>
      <c r="M27" s="21"/>
      <c r="N27" s="24">
        <f>SUM(D27:L27)</f>
        <v>1392205</v>
      </c>
      <c r="O27" s="18"/>
    </row>
    <row r="28" spans="1:15" ht="12.75">
      <c r="A28" s="4" t="s">
        <v>61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8"/>
    </row>
    <row r="29" spans="1:15" ht="12.75">
      <c r="A29" s="14" t="s">
        <v>107</v>
      </c>
      <c r="D29" s="24">
        <v>8448</v>
      </c>
      <c r="E29" s="41"/>
      <c r="F29" s="24">
        <v>10941</v>
      </c>
      <c r="G29" s="24"/>
      <c r="H29" s="24">
        <v>0</v>
      </c>
      <c r="I29" s="24"/>
      <c r="J29" s="24">
        <v>0</v>
      </c>
      <c r="K29" s="24"/>
      <c r="L29" s="24">
        <v>0</v>
      </c>
      <c r="M29" s="24"/>
      <c r="N29" s="24">
        <f aca="true" t="shared" si="0" ref="N29:N34">SUM(D29:L29)</f>
        <v>19389</v>
      </c>
      <c r="O29" s="18"/>
    </row>
    <row r="30" spans="1:15" ht="12.75">
      <c r="A30" s="14" t="s">
        <v>106</v>
      </c>
      <c r="D30" s="24">
        <v>66880</v>
      </c>
      <c r="E30" s="41"/>
      <c r="F30" s="24">
        <v>119047</v>
      </c>
      <c r="G30" s="24"/>
      <c r="H30" s="24">
        <v>0</v>
      </c>
      <c r="I30" s="24"/>
      <c r="J30" s="24">
        <v>0</v>
      </c>
      <c r="K30" s="24"/>
      <c r="L30" s="24">
        <v>0</v>
      </c>
      <c r="M30" s="24"/>
      <c r="N30" s="24">
        <f t="shared" si="0"/>
        <v>185927</v>
      </c>
      <c r="O30" s="18"/>
    </row>
    <row r="31" spans="1:15" ht="12.75">
      <c r="A31" s="4" t="s">
        <v>126</v>
      </c>
      <c r="D31" s="24">
        <v>0</v>
      </c>
      <c r="E31" s="24"/>
      <c r="F31" s="24">
        <v>0</v>
      </c>
      <c r="G31" s="24"/>
      <c r="H31" s="24">
        <v>0</v>
      </c>
      <c r="I31" s="24"/>
      <c r="J31" s="24">
        <v>79148</v>
      </c>
      <c r="K31" s="24"/>
      <c r="L31" s="24">
        <v>0</v>
      </c>
      <c r="M31" s="24"/>
      <c r="N31" s="24">
        <f t="shared" si="0"/>
        <v>79148</v>
      </c>
      <c r="O31" s="18"/>
    </row>
    <row r="32" spans="1:15" ht="13.5" customHeight="1">
      <c r="A32" s="4" t="s">
        <v>122</v>
      </c>
      <c r="D32" s="24">
        <v>0</v>
      </c>
      <c r="E32" s="24"/>
      <c r="F32" s="24">
        <v>0</v>
      </c>
      <c r="G32" s="24"/>
      <c r="H32" s="24">
        <v>-1151</v>
      </c>
      <c r="I32" s="24"/>
      <c r="J32" s="24">
        <v>1151</v>
      </c>
      <c r="K32" s="24"/>
      <c r="L32" s="24">
        <v>0</v>
      </c>
      <c r="M32" s="24"/>
      <c r="N32" s="24">
        <f>SUM(D32:L32)</f>
        <v>0</v>
      </c>
      <c r="O32" s="18"/>
    </row>
    <row r="33" spans="1:15" ht="12.75">
      <c r="A33" s="4" t="s">
        <v>145</v>
      </c>
      <c r="D33" s="24">
        <v>0</v>
      </c>
      <c r="E33" s="24"/>
      <c r="F33" s="24">
        <v>0</v>
      </c>
      <c r="G33" s="24"/>
      <c r="H33" s="24">
        <v>0</v>
      </c>
      <c r="I33" s="24"/>
      <c r="J33" s="24">
        <v>-7120</v>
      </c>
      <c r="K33" s="24"/>
      <c r="L33" s="24">
        <v>-57259</v>
      </c>
      <c r="M33" s="24"/>
      <c r="N33" s="24">
        <f t="shared" si="0"/>
        <v>-64379</v>
      </c>
      <c r="O33" s="18"/>
    </row>
    <row r="34" spans="1:15" ht="12.75">
      <c r="A34" s="4" t="s">
        <v>146</v>
      </c>
      <c r="D34" s="24">
        <v>0</v>
      </c>
      <c r="E34" s="24"/>
      <c r="F34" s="24">
        <v>0</v>
      </c>
      <c r="G34" s="24"/>
      <c r="H34" s="24">
        <v>0</v>
      </c>
      <c r="I34" s="24"/>
      <c r="J34" s="24">
        <v>-28018</v>
      </c>
      <c r="K34" s="24"/>
      <c r="L34" s="24">
        <v>28018</v>
      </c>
      <c r="M34" s="24"/>
      <c r="N34" s="24">
        <f t="shared" si="0"/>
        <v>0</v>
      </c>
      <c r="O34" s="18"/>
    </row>
    <row r="35" spans="4:15" ht="6.75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"/>
    </row>
    <row r="36" spans="1:15" ht="12.75">
      <c r="A36" s="13" t="s">
        <v>144</v>
      </c>
      <c r="D36" s="40">
        <f>SUM(D27:D35)</f>
        <v>643376</v>
      </c>
      <c r="E36" s="40"/>
      <c r="F36" s="40">
        <f>SUM(F27:F35)</f>
        <v>379973</v>
      </c>
      <c r="G36" s="40"/>
      <c r="H36" s="40">
        <f>SUM(H27:H35)</f>
        <v>0</v>
      </c>
      <c r="I36" s="40"/>
      <c r="J36" s="40">
        <f>SUM(J27:J35)</f>
        <v>560923</v>
      </c>
      <c r="K36" s="40"/>
      <c r="L36" s="40">
        <f>SUM(L27:L35)</f>
        <v>28018</v>
      </c>
      <c r="M36" s="40"/>
      <c r="N36" s="40">
        <f>SUM(N27:N35)</f>
        <v>1612290</v>
      </c>
      <c r="O36" s="21"/>
    </row>
    <row r="37" spans="1:15" ht="5.25" customHeight="1" thickBot="1">
      <c r="A37" s="1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1"/>
    </row>
    <row r="38" spans="4:17" ht="12.7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18"/>
    </row>
    <row r="39" spans="4:16" ht="12.7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4:16" ht="12.7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4:16" ht="12.75">
      <c r="D41" s="11"/>
      <c r="E41" s="11"/>
      <c r="F41" s="13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5" ht="12.75">
      <c r="A45" s="4" t="s">
        <v>127</v>
      </c>
    </row>
  </sheetData>
  <printOptions/>
  <pageMargins left="0.75" right="0.57" top="1" bottom="1" header="0.5" footer="0.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view="pageBreakPreview" zoomScale="75" zoomScaleNormal="75" zoomScaleSheetLayoutView="75" workbookViewId="0" topLeftCell="A3">
      <selection activeCell="D40" sqref="D40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5" width="12.57421875" style="18" bestFit="1" customWidth="1"/>
    <col min="6" max="6" width="15.28125" style="18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H1" s="7">
        <v>4</v>
      </c>
    </row>
    <row r="2" spans="1:7" ht="14.25">
      <c r="A2" s="5"/>
      <c r="B2" s="5"/>
      <c r="C2" s="2" t="s">
        <v>22</v>
      </c>
      <c r="D2" s="2"/>
      <c r="E2" s="35"/>
      <c r="F2" s="35"/>
      <c r="G2" s="5"/>
    </row>
    <row r="3" spans="1:7" ht="14.25">
      <c r="A3" s="5"/>
      <c r="B3" s="5"/>
      <c r="C3" s="2" t="s">
        <v>23</v>
      </c>
      <c r="D3" s="2"/>
      <c r="E3" s="35"/>
      <c r="F3" s="35"/>
      <c r="G3" s="5"/>
    </row>
    <row r="4" spans="1:7" ht="14.25">
      <c r="A4" s="5"/>
      <c r="B4" s="5"/>
      <c r="C4" s="2" t="s">
        <v>24</v>
      </c>
      <c r="D4" s="2"/>
      <c r="E4" s="35"/>
      <c r="F4" s="35"/>
      <c r="G4" s="5"/>
    </row>
    <row r="5" spans="1:7" ht="14.25">
      <c r="A5" s="5"/>
      <c r="B5" s="5"/>
      <c r="C5" s="2" t="s">
        <v>60</v>
      </c>
      <c r="D5" s="2"/>
      <c r="E5" s="35"/>
      <c r="F5" s="35"/>
      <c r="G5" s="5"/>
    </row>
    <row r="6" spans="1:7" ht="12.75" customHeight="1">
      <c r="A6" s="61" t="s">
        <v>140</v>
      </c>
      <c r="B6" s="61"/>
      <c r="C6" s="61"/>
      <c r="D6" s="61"/>
      <c r="E6" s="61"/>
      <c r="F6" s="61"/>
      <c r="G6" s="61"/>
    </row>
    <row r="7" spans="1:7" ht="15">
      <c r="A7" s="5"/>
      <c r="B7" s="5"/>
      <c r="C7" s="15" t="s">
        <v>124</v>
      </c>
      <c r="D7" s="15"/>
      <c r="E7" s="35"/>
      <c r="F7" s="35"/>
      <c r="G7" s="5"/>
    </row>
    <row r="10" spans="5:6" ht="12.75">
      <c r="E10" s="17"/>
      <c r="F10" s="17"/>
    </row>
    <row r="11" spans="5:6" ht="12.75">
      <c r="E11" s="17" t="s">
        <v>149</v>
      </c>
      <c r="F11" s="17" t="s">
        <v>149</v>
      </c>
    </row>
    <row r="12" spans="5:6" ht="12.75">
      <c r="E12" s="17" t="s">
        <v>129</v>
      </c>
      <c r="F12" s="17" t="s">
        <v>129</v>
      </c>
    </row>
    <row r="13" spans="5:7" ht="12.75">
      <c r="E13" s="50" t="s">
        <v>139</v>
      </c>
      <c r="F13" s="50" t="s">
        <v>148</v>
      </c>
      <c r="G13" s="5"/>
    </row>
    <row r="14" spans="5:7" ht="12.75">
      <c r="E14" s="17" t="s">
        <v>9</v>
      </c>
      <c r="F14" s="17" t="s">
        <v>9</v>
      </c>
      <c r="G14" s="5"/>
    </row>
    <row r="15" spans="5:6" ht="12.75">
      <c r="E15" s="34"/>
      <c r="F15" s="34"/>
    </row>
    <row r="16" spans="1:6" ht="12.75">
      <c r="A16" s="4" t="s">
        <v>94</v>
      </c>
      <c r="E16" s="24">
        <f>' income statement'!G38</f>
        <v>146924</v>
      </c>
      <c r="F16" s="24">
        <v>109095</v>
      </c>
    </row>
    <row r="17" spans="5:6" ht="12.75">
      <c r="E17" s="24"/>
      <c r="F17" s="24"/>
    </row>
    <row r="18" spans="1:6" ht="12.75">
      <c r="A18" s="4" t="s">
        <v>95</v>
      </c>
      <c r="E18" s="24"/>
      <c r="F18" s="24"/>
    </row>
    <row r="19" spans="5:6" ht="6" customHeight="1">
      <c r="E19" s="24"/>
      <c r="F19" s="24"/>
    </row>
    <row r="20" spans="2:6" ht="12.75">
      <c r="B20" s="4" t="s">
        <v>67</v>
      </c>
      <c r="E20" s="24">
        <v>-15741</v>
      </c>
      <c r="F20" s="24">
        <v>-11270</v>
      </c>
    </row>
    <row r="21" spans="2:6" ht="12.75">
      <c r="B21" s="4" t="s">
        <v>68</v>
      </c>
      <c r="E21" s="24">
        <v>-4814</v>
      </c>
      <c r="F21" s="24">
        <v>-5491</v>
      </c>
    </row>
    <row r="22" spans="5:6" ht="4.5" customHeight="1">
      <c r="E22" s="27"/>
      <c r="F22" s="27"/>
    </row>
    <row r="23" spans="1:6" ht="12.75">
      <c r="A23" s="4" t="s">
        <v>69</v>
      </c>
      <c r="E23" s="24">
        <f>SUM(E16:E22)</f>
        <v>126369</v>
      </c>
      <c r="F23" s="24">
        <f>SUM(F16:F22)</f>
        <v>92334</v>
      </c>
    </row>
    <row r="24" spans="5:6" ht="12.75">
      <c r="E24" s="24"/>
      <c r="F24" s="24"/>
    </row>
    <row r="25" spans="2:6" ht="12.75">
      <c r="B25" s="4" t="s">
        <v>70</v>
      </c>
      <c r="E25" s="24">
        <v>-80169</v>
      </c>
      <c r="F25" s="24">
        <v>79171</v>
      </c>
    </row>
    <row r="26" spans="2:6" ht="12.75">
      <c r="B26" s="4" t="s">
        <v>71</v>
      </c>
      <c r="E26" s="24">
        <v>33482</v>
      </c>
      <c r="F26" s="24">
        <v>88514</v>
      </c>
    </row>
    <row r="27" spans="5:6" ht="4.5" customHeight="1">
      <c r="E27" s="27"/>
      <c r="F27" s="27"/>
    </row>
    <row r="28" spans="1:6" ht="12.75">
      <c r="A28" s="4" t="s">
        <v>151</v>
      </c>
      <c r="E28" s="24">
        <f>SUM(E23:E27)</f>
        <v>79682</v>
      </c>
      <c r="F28" s="24">
        <f>SUM(F23:F27)</f>
        <v>260019</v>
      </c>
    </row>
    <row r="29" spans="5:6" ht="12.75">
      <c r="E29" s="24"/>
      <c r="F29" s="24"/>
    </row>
    <row r="30" spans="2:6" ht="12.75">
      <c r="B30" s="4" t="s">
        <v>74</v>
      </c>
      <c r="E30" s="24">
        <v>1535</v>
      </c>
      <c r="F30" s="24">
        <v>2092</v>
      </c>
    </row>
    <row r="31" spans="2:6" ht="12.75">
      <c r="B31" s="4" t="s">
        <v>75</v>
      </c>
      <c r="E31" s="24">
        <v>-14318</v>
      </c>
      <c r="F31" s="24">
        <v>-36019</v>
      </c>
    </row>
    <row r="32" spans="2:6" ht="12.75">
      <c r="B32" s="4" t="s">
        <v>76</v>
      </c>
      <c r="E32" s="27">
        <v>-34864</v>
      </c>
      <c r="F32" s="27">
        <v>-55717</v>
      </c>
    </row>
    <row r="33" spans="1:6" ht="12.75">
      <c r="A33" s="4" t="s">
        <v>152</v>
      </c>
      <c r="E33" s="25">
        <f>SUM(E28:E32)</f>
        <v>32035</v>
      </c>
      <c r="F33" s="25">
        <f>SUM(F28:F32)</f>
        <v>170375</v>
      </c>
    </row>
    <row r="34" spans="5:6" ht="12.75">
      <c r="E34" s="24"/>
      <c r="F34" s="24"/>
    </row>
    <row r="35" spans="1:6" ht="12.75">
      <c r="A35" s="13" t="s">
        <v>90</v>
      </c>
      <c r="E35" s="24"/>
      <c r="F35" s="24"/>
    </row>
    <row r="36" spans="2:6" ht="12.75">
      <c r="B36" s="51" t="s">
        <v>116</v>
      </c>
      <c r="E36" s="32">
        <v>6284</v>
      </c>
      <c r="F36" s="32">
        <v>63547</v>
      </c>
    </row>
    <row r="37" spans="1:6" ht="14.25" customHeight="1">
      <c r="A37" s="4" t="s">
        <v>134</v>
      </c>
      <c r="E37" s="25">
        <f>SUM(E36:E36)</f>
        <v>6284</v>
      </c>
      <c r="F37" s="25">
        <f>SUM(F36:F36)</f>
        <v>63547</v>
      </c>
    </row>
    <row r="38" spans="5:6" ht="14.25" customHeight="1">
      <c r="E38" s="24"/>
      <c r="F38" s="24"/>
    </row>
    <row r="39" spans="1:6" ht="12.75">
      <c r="A39" s="13" t="s">
        <v>72</v>
      </c>
      <c r="E39" s="24"/>
      <c r="F39" s="24"/>
    </row>
    <row r="40" spans="2:6" ht="12.75">
      <c r="B40" s="4" t="s">
        <v>88</v>
      </c>
      <c r="E40" s="24">
        <v>-75936</v>
      </c>
      <c r="F40" s="24">
        <v>140937</v>
      </c>
    </row>
    <row r="41" spans="2:6" ht="12.75">
      <c r="B41" s="4" t="s">
        <v>73</v>
      </c>
      <c r="E41" s="24">
        <v>-48021</v>
      </c>
      <c r="F41" s="24">
        <v>20407</v>
      </c>
    </row>
    <row r="42" spans="2:6" ht="12.75" hidden="1">
      <c r="B42" s="4" t="s">
        <v>89</v>
      </c>
      <c r="E42" s="27">
        <v>0</v>
      </c>
      <c r="F42" s="27" t="s">
        <v>109</v>
      </c>
    </row>
    <row r="43" spans="1:6" ht="12.75">
      <c r="A43" s="4" t="s">
        <v>153</v>
      </c>
      <c r="E43" s="25">
        <f>SUM(E40:E42)</f>
        <v>-123957</v>
      </c>
      <c r="F43" s="25">
        <f>SUM(F40:F42)</f>
        <v>161344</v>
      </c>
    </row>
    <row r="44" spans="5:6" ht="12.75">
      <c r="E44" s="24"/>
      <c r="F44" s="24"/>
    </row>
    <row r="45" spans="1:6" ht="12.75">
      <c r="A45" s="4" t="s">
        <v>103</v>
      </c>
      <c r="E45" s="24">
        <f>E33+E37+E43</f>
        <v>-85638</v>
      </c>
      <c r="F45" s="24">
        <f>F33+F37+F43</f>
        <v>395266</v>
      </c>
    </row>
    <row r="46" spans="5:6" ht="12.75">
      <c r="E46" s="24"/>
      <c r="F46" s="24"/>
    </row>
    <row r="47" spans="1:6" ht="12.75">
      <c r="A47" s="13" t="s">
        <v>104</v>
      </c>
      <c r="E47" s="24">
        <v>398117</v>
      </c>
      <c r="F47" s="24">
        <v>188360</v>
      </c>
    </row>
    <row r="48" spans="5:6" ht="4.5" customHeight="1">
      <c r="E48" s="27"/>
      <c r="F48" s="27"/>
    </row>
    <row r="49" spans="1:6" ht="12.75">
      <c r="A49" s="13" t="s">
        <v>150</v>
      </c>
      <c r="E49" s="24">
        <f>SUM(E45:E48)</f>
        <v>312479</v>
      </c>
      <c r="F49" s="24">
        <f>SUM(F45:F48)</f>
        <v>583626</v>
      </c>
    </row>
    <row r="50" spans="5:6" ht="4.5" customHeight="1" thickBot="1">
      <c r="E50" s="31"/>
      <c r="F50" s="31"/>
    </row>
    <row r="51" spans="5:6" ht="12.75">
      <c r="E51" s="24"/>
      <c r="F51" s="24"/>
    </row>
    <row r="52" spans="5:6" ht="12.75">
      <c r="E52" s="24"/>
      <c r="F52" s="24"/>
    </row>
    <row r="53" ht="12.75">
      <c r="A53" s="4" t="s">
        <v>62</v>
      </c>
    </row>
    <row r="55" spans="5:6" ht="12.75">
      <c r="E55" s="50" t="s">
        <v>139</v>
      </c>
      <c r="F55" s="50" t="s">
        <v>148</v>
      </c>
    </row>
    <row r="56" spans="5:6" ht="12.75">
      <c r="E56" s="35" t="s">
        <v>9</v>
      </c>
      <c r="F56" s="35" t="s">
        <v>9</v>
      </c>
    </row>
    <row r="57" spans="2:6" ht="12.75">
      <c r="B57" s="4" t="s">
        <v>38</v>
      </c>
      <c r="E57" s="24">
        <v>195530</v>
      </c>
      <c r="F57" s="24">
        <v>436871</v>
      </c>
    </row>
    <row r="58" spans="2:6" ht="12.75">
      <c r="B58" s="4" t="s">
        <v>63</v>
      </c>
      <c r="E58" s="24">
        <v>125730</v>
      </c>
      <c r="F58" s="24">
        <v>150733</v>
      </c>
    </row>
    <row r="59" spans="2:6" ht="12.75" customHeight="1">
      <c r="B59" s="4" t="s">
        <v>84</v>
      </c>
      <c r="E59" s="24">
        <v>-5809</v>
      </c>
      <c r="F59" s="24">
        <v>0</v>
      </c>
    </row>
    <row r="60" spans="5:6" ht="3.75" customHeight="1">
      <c r="E60" s="27"/>
      <c r="F60" s="27"/>
    </row>
    <row r="61" spans="5:6" ht="12.75">
      <c r="E61" s="32">
        <f>SUM(E57:E59)</f>
        <v>315451</v>
      </c>
      <c r="F61" s="32">
        <f>SUM(F57:F59)</f>
        <v>587604</v>
      </c>
    </row>
    <row r="62" spans="2:6" ht="14.25" customHeight="1">
      <c r="B62" s="4" t="s">
        <v>85</v>
      </c>
      <c r="E62" s="32">
        <v>-91</v>
      </c>
      <c r="F62" s="32">
        <v>-1996</v>
      </c>
    </row>
    <row r="63" spans="2:6" ht="14.25" customHeight="1">
      <c r="B63" s="4" t="s">
        <v>115</v>
      </c>
      <c r="E63" s="27">
        <v>-2881</v>
      </c>
      <c r="F63" s="27">
        <v>-1982</v>
      </c>
    </row>
    <row r="64" spans="5:6" ht="12.75">
      <c r="E64" s="21">
        <f>SUM(E61:E63)</f>
        <v>312479</v>
      </c>
      <c r="F64" s="21">
        <f>SUM(F61:F63)</f>
        <v>583626</v>
      </c>
    </row>
    <row r="65" spans="5:6" ht="3" customHeight="1" thickBot="1">
      <c r="E65" s="30"/>
      <c r="F65" s="30"/>
    </row>
    <row r="66" spans="5:6" ht="12.75">
      <c r="E66" s="36"/>
      <c r="F66" s="36"/>
    </row>
    <row r="68" ht="12" customHeight="1">
      <c r="A68" s="4" t="s">
        <v>113</v>
      </c>
    </row>
    <row r="69" ht="12.75">
      <c r="B69" s="4" t="s">
        <v>130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1" r:id="rId1"/>
  <rowBreaks count="1" manualBreakCount="1">
    <brk id="54" max="7" man="1"/>
  </rowBreaks>
  <colBreaks count="1" manualBreakCount="1">
    <brk id="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edms</cp:lastModifiedBy>
  <cp:lastPrinted>2006-06-07T06:38:19Z</cp:lastPrinted>
  <dcterms:created xsi:type="dcterms:W3CDTF">2002-11-07T06:38:29Z</dcterms:created>
  <dcterms:modified xsi:type="dcterms:W3CDTF">2006-06-14T04:22:48Z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1014833361</vt:i4>
  </property>
  <property fmtid="{D5CDD505-2E9C-101B-9397-08002B2CF9AE}" pid="3" name="_EmailSubject">
    <vt:lpwstr>announcement</vt:lpwstr>
  </property>
  <property fmtid="{D5CDD505-2E9C-101B-9397-08002B2CF9AE}" pid="4" name="_AuthorEmail">
    <vt:lpwstr>zilia@spsetia.com.my</vt:lpwstr>
  </property>
  <property fmtid="{D5CDD505-2E9C-101B-9397-08002B2CF9AE}" pid="5" name="_AuthorEmailDisplayName">
    <vt:lpwstr>Zilia Aztar Bt Tajudin</vt:lpwstr>
  </property>
  <property fmtid="{D5CDD505-2E9C-101B-9397-08002B2CF9AE}" pid="6" name="_ReviewingToolsShownOnce">
    <vt:lpwstr/>
  </property>
</Properties>
</file>