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1635" tabRatio="653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sheet'!$A$1:$I$62</definedName>
    <definedName name="_xlnm.Print_Area" localSheetId="5">'cashflow'!$A$1:$H$71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<sst xmlns="http://schemas.openxmlformats.org/spreadsheetml/2006/main" count="215" uniqueCount="153">
  <si>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</si>
  <si>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</si>
  <si>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</si>
  <si>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</si>
  <si>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</si>
  <si>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</si>
  <si>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</si>
  <si>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</si>
  <si>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</si>
  <si>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</si>
  <si>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</si>
  <si>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</si>
  <si>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</si>
  <si>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</si>
  <si>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</si>
  <si>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</si>
  <si>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</si>
  <si>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</si>
  <si>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</si>
  <si>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</si>
  <si>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</si>
  <si>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</si>
  <si>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</si>
  <si>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</si>
  <si>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</si>
  <si>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</si>
  <si>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</si>
  <si>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</si>
  <si>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</si>
  <si>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</si>
  <si>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</si>
  <si>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</si>
  <si>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</si>
  <si>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</si>
  <si>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</si>
  <si>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</si>
  <si>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</si>
  <si>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</si>
  <si>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</si>
  <si>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</si>
  <si>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</si>
  <si>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</si>
  <si>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</si>
  <si>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</si>
  <si>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</si>
  <si>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</si>
  <si>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</si>
  <si>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</si>
  <si>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</si>
  <si>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</si>
  <si>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</si>
  <si>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</si>
  <si>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</si>
  <si>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</si>
  <si>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</si>
  <si>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</si>
  <si>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</si>
  <si>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</si>
  <si>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</si>
  <si>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</si>
  <si>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</si>
  <si>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</si>
  <si>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</si>
  <si>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Issue of shares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</si>
  <si>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</si>
  <si>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</si>
  <si>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</si>
  <si>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</si>
  <si>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</si>
  <si>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</si>
  <si>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</si>
  <si>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</si>
  <si>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</si>
  <si>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</si>
  <si>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</si>
  <si>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</si>
  <si>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</si>
  <si>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</si>
  <si>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</si>
  <si>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</si>
  <si>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</si>
  <si>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</si>
  <si>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</si>
  <si>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</si>
  <si>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5-7</t>
  </si>
  <si>
    <t>8-11</t>
  </si>
  <si>
    <t>Amount owing by associated companies</t>
  </si>
  <si>
    <t>Minority Interests</t>
  </si>
  <si>
    <t>Net Tangible Assets Per Share (RM)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</si>
  <si>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</si>
  <si>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</si>
  <si>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</si>
  <si>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</si>
  <si>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</si>
  <si>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</si>
  <si>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</si>
  <si>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 xml:space="preserve"> Other investments</t>
  </si>
  <si>
    <t>Notes to the Interim Financial Report</t>
  </si>
  <si>
    <t>Shareholders' Equity</t>
  </si>
  <si>
    <t xml:space="preserve">END OF </t>
  </si>
  <si>
    <t xml:space="preserve">CURRENT </t>
  </si>
  <si>
    <t>Profit before tax</t>
  </si>
  <si>
    <t>Adjustments for:-</t>
  </si>
  <si>
    <t>Current tax assets</t>
  </si>
  <si>
    <t>Current tax liabilities</t>
  </si>
  <si>
    <t>Deferred Tax Liabilities</t>
  </si>
  <si>
    <t>Short term borrowings</t>
  </si>
  <si>
    <t>Balance at 1.11.2003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</si>
  <si>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</si>
  <si>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</si>
  <si>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</si>
  <si>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</si>
  <si>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</si>
  <si>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31/10/2004</t>
  </si>
  <si>
    <t>CUMULATIVE QUARTER</t>
  </si>
  <si>
    <t>- pursuant to exercise of warrants</t>
  </si>
  <si>
    <t xml:space="preserve">- pursuant to ESOS </t>
  </si>
  <si>
    <t>Equity investments</t>
  </si>
  <si>
    <t>Cash generated from/(used in) operations</t>
  </si>
  <si>
    <t>Net cash generated from/(used in) operating activities</t>
  </si>
  <si>
    <t>(UNAUDITED)</t>
  </si>
  <si>
    <t>(The figures have not been audited)</t>
  </si>
  <si>
    <t>for the year ended 31 October 2004)</t>
  </si>
  <si>
    <t>(The Condensed Consolidated Income Statements should be read in conjunction with the Annual Financial Report for the year ended 31 October 2004)</t>
  </si>
  <si>
    <t>Balance at 1.11.2004</t>
  </si>
  <si>
    <t>(The Condensed Consolidated Statement of Changes in Equity should be read in conjunction with the Annual Financial Report for the year ended 31 October 2004)</t>
  </si>
  <si>
    <t>Ended</t>
  </si>
  <si>
    <t>-</t>
  </si>
  <si>
    <t>Land Held for Property  Development</t>
  </si>
  <si>
    <t>Property Development costs</t>
  </si>
  <si>
    <t>Net profit for the period</t>
  </si>
  <si>
    <t>Net cash generated from/ (used in) investing activities</t>
  </si>
  <si>
    <t>Net profit from investing activities</t>
  </si>
  <si>
    <t>Realisation of reserve</t>
  </si>
  <si>
    <t>(Restated)</t>
  </si>
  <si>
    <t>(The Condensed Consolidated cash flow statement should be read in conjunction with the Annual Financial Report</t>
  </si>
  <si>
    <t xml:space="preserve"> for the year ended 31 October 2004)</t>
  </si>
  <si>
    <t>Final dividend paid</t>
  </si>
  <si>
    <t>Net cash generated from financing activities</t>
  </si>
  <si>
    <t>Share of profits less losses of associated companies</t>
  </si>
  <si>
    <t xml:space="preserve">          Sinking Fund and Escrow Accounts</t>
  </si>
  <si>
    <t>31 July 2005</t>
  </si>
  <si>
    <t>Interim Financial Report - 31 July 2005</t>
  </si>
  <si>
    <t>AS AT 31 JULY 2005</t>
  </si>
  <si>
    <t>31/07/2005</t>
  </si>
  <si>
    <t>FOR THE PERIOD ENDED 31 JULY 2005</t>
  </si>
  <si>
    <t>31/07/2004</t>
  </si>
  <si>
    <t>Balance at 31.07.2004</t>
  </si>
  <si>
    <t>Balance at 31.07.2005</t>
  </si>
  <si>
    <t>9 months</t>
  </si>
  <si>
    <t>Cash and cash equivalents at 31 July</t>
  </si>
  <si>
    <t>THIRD QUARTER</t>
  </si>
  <si>
    <t>Interim dividend paid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</si>
</sst>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/>
    </xf>
    <xf numFmtId="165" fontId="12" fillId="0" borderId="0" xfId="15" applyNumberFormat="1" applyFont="1" applyFill="1" applyAlignment="1">
      <alignment/>
    </xf>
    <xf numFmtId="2" fontId="4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165" fontId="6" fillId="0" borderId="0" xfId="15" applyNumberFormat="1" applyFont="1" applyFill="1" applyAlignment="1">
      <alignment horizontal="center"/>
    </xf>
    <xf numFmtId="165" fontId="4" fillId="0" borderId="4" xfId="15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9" fontId="4" fillId="0" borderId="0" xfId="21" applyFont="1" applyFill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1">
      <selection activeCell="A2" sqref="A2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19"/>
    </row>
    <row r="9" ht="12.75">
      <c r="D9" s="20"/>
    </row>
    <row r="17" spans="1:5" ht="18.75" customHeight="1">
      <c r="A17" s="55" t="s">
        <v>22</v>
      </c>
      <c r="B17" s="55"/>
      <c r="C17" s="55"/>
      <c r="D17" s="55"/>
      <c r="E17" s="55"/>
    </row>
    <row r="18" spans="1:5" ht="18.75" customHeight="1">
      <c r="A18" s="55" t="s">
        <v>66</v>
      </c>
      <c r="B18" s="55"/>
      <c r="C18" s="55"/>
      <c r="D18" s="55"/>
      <c r="E18" s="55"/>
    </row>
    <row r="19" spans="1:5" ht="18.75" customHeight="1">
      <c r="A19" s="55" t="s">
        <v>24</v>
      </c>
      <c r="B19" s="55"/>
      <c r="C19" s="55"/>
      <c r="D19" s="55"/>
      <c r="E19" s="55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55" t="s">
        <v>67</v>
      </c>
      <c r="B23" s="55"/>
      <c r="C23" s="55"/>
      <c r="D23" s="55"/>
      <c r="E23" s="55"/>
    </row>
    <row r="24" spans="1:5" ht="18.75">
      <c r="A24" s="56" t="s">
        <v>141</v>
      </c>
      <c r="B24" s="56"/>
      <c r="C24" s="56"/>
      <c r="D24" s="56"/>
      <c r="E24" s="56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75" zoomScaleNormal="75" zoomScaleSheetLayoutView="75" workbookViewId="0" topLeftCell="A1">
      <selection activeCell="A8" sqref="A8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58" t="s">
        <v>22</v>
      </c>
      <c r="B3" s="58"/>
      <c r="C3" s="58"/>
      <c r="D3" s="58"/>
      <c r="E3" s="58"/>
      <c r="F3" s="58"/>
      <c r="G3" s="58"/>
      <c r="H3" s="58"/>
      <c r="I3" s="58"/>
    </row>
    <row r="4" spans="1:9" ht="14.25" customHeight="1">
      <c r="A4" s="58" t="s">
        <v>66</v>
      </c>
      <c r="B4" s="58"/>
      <c r="C4" s="58"/>
      <c r="D4" s="58"/>
      <c r="E4" s="58"/>
      <c r="F4" s="58"/>
      <c r="G4" s="58"/>
      <c r="H4" s="58"/>
      <c r="I4" s="58"/>
    </row>
    <row r="5" spans="1:9" ht="14.25" customHeight="1">
      <c r="A5" s="58" t="s">
        <v>24</v>
      </c>
      <c r="B5" s="58"/>
      <c r="C5" s="58"/>
      <c r="D5" s="58"/>
      <c r="E5" s="58"/>
      <c r="F5" s="58"/>
      <c r="G5" s="58"/>
      <c r="H5" s="58"/>
      <c r="I5" s="58"/>
    </row>
    <row r="7" spans="1:9" ht="12.75" customHeight="1">
      <c r="A7" s="57" t="s">
        <v>142</v>
      </c>
      <c r="B7" s="57"/>
      <c r="C7" s="57"/>
      <c r="D7" s="57"/>
      <c r="E7" s="57"/>
      <c r="F7" s="57"/>
      <c r="G7" s="57"/>
      <c r="H7" s="57"/>
      <c r="I7" s="57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80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79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81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82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83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97</v>
      </c>
      <c r="B26" s="6"/>
      <c r="C26" s="6"/>
      <c r="D26" s="6"/>
      <c r="E26" s="6"/>
      <c r="F26" s="6"/>
      <c r="I26" s="8" t="s">
        <v>84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16" t="s">
        <v>109</v>
      </c>
      <c r="B28" s="6"/>
      <c r="C28" s="6"/>
      <c r="D28" s="6"/>
      <c r="E28" s="6"/>
      <c r="F28" s="6"/>
    </row>
    <row r="29" spans="2:9" ht="15">
      <c r="B29" s="6" t="s">
        <v>110</v>
      </c>
      <c r="C29" s="6"/>
      <c r="D29" s="6"/>
      <c r="E29" s="6"/>
      <c r="F29" s="6"/>
      <c r="G29" s="7"/>
      <c r="I29" s="9" t="s">
        <v>85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view="pageBreakPreview" zoomScale="75" zoomScaleNormal="75" zoomScaleSheetLayoutView="75" workbookViewId="0" topLeftCell="A20">
      <selection activeCell="E27" sqref="E27"/>
    </sheetView>
  </sheetViews>
  <sheetFormatPr defaultColWidth="9.140625" defaultRowHeight="12.75"/>
  <cols>
    <col min="1" max="1" width="2.8515625" style="18" customWidth="1"/>
    <col min="2" max="2" width="3.00390625" style="18" customWidth="1"/>
    <col min="3" max="3" width="32.57421875" style="18" customWidth="1"/>
    <col min="4" max="4" width="9.140625" style="18" customWidth="1"/>
    <col min="5" max="5" width="15.57421875" style="18" bestFit="1" customWidth="1"/>
    <col min="6" max="6" width="9.140625" style="18" customWidth="1"/>
    <col min="7" max="7" width="13.28125" style="18" bestFit="1" customWidth="1"/>
    <col min="8" max="16384" width="9.140625" style="18" customWidth="1"/>
  </cols>
  <sheetData>
    <row r="1" ht="15">
      <c r="I1" s="47">
        <v>1</v>
      </c>
    </row>
    <row r="2" ht="14.25">
      <c r="D2" s="22" t="s">
        <v>22</v>
      </c>
    </row>
    <row r="3" ht="14.25">
      <c r="D3" s="22" t="s">
        <v>23</v>
      </c>
    </row>
    <row r="4" ht="14.25">
      <c r="D4" s="22" t="s">
        <v>24</v>
      </c>
    </row>
    <row r="5" ht="14.25">
      <c r="D5" s="22" t="s">
        <v>25</v>
      </c>
    </row>
    <row r="6" spans="4:6" ht="15">
      <c r="D6" s="22" t="s">
        <v>143</v>
      </c>
      <c r="F6" s="23"/>
    </row>
    <row r="8" spans="5:7" ht="12.75">
      <c r="E8" s="17" t="s">
        <v>120</v>
      </c>
      <c r="F8" s="17"/>
      <c r="G8" s="17" t="s">
        <v>26</v>
      </c>
    </row>
    <row r="9" spans="5:7" ht="12.75">
      <c r="E9" s="17" t="s">
        <v>27</v>
      </c>
      <c r="F9" s="17"/>
      <c r="G9" s="17" t="s">
        <v>27</v>
      </c>
    </row>
    <row r="10" spans="5:7" ht="12.75">
      <c r="E10" s="17" t="s">
        <v>99</v>
      </c>
      <c r="F10" s="17"/>
      <c r="G10" s="17" t="s">
        <v>4</v>
      </c>
    </row>
    <row r="11" spans="5:7" ht="12.75">
      <c r="E11" s="17" t="s">
        <v>100</v>
      </c>
      <c r="F11" s="17"/>
      <c r="G11" s="17" t="s">
        <v>28</v>
      </c>
    </row>
    <row r="12" spans="5:7" ht="12.75">
      <c r="E12" s="17" t="s">
        <v>3</v>
      </c>
      <c r="F12" s="17"/>
      <c r="G12" s="17" t="s">
        <v>29</v>
      </c>
    </row>
    <row r="13" spans="5:7" ht="12.75">
      <c r="E13" s="40" t="s">
        <v>144</v>
      </c>
      <c r="F13" s="17"/>
      <c r="G13" s="48" t="s">
        <v>113</v>
      </c>
    </row>
    <row r="14" spans="5:7" ht="12.75">
      <c r="E14" s="17" t="s">
        <v>9</v>
      </c>
      <c r="G14" s="17" t="s">
        <v>9</v>
      </c>
    </row>
    <row r="15" spans="5:8" ht="12.75">
      <c r="E15" s="49"/>
      <c r="F15" s="24"/>
      <c r="G15" s="34" t="s">
        <v>134</v>
      </c>
      <c r="H15" s="24"/>
    </row>
    <row r="16" spans="5:8" ht="12.75">
      <c r="E16" s="49"/>
      <c r="F16" s="24"/>
      <c r="G16" s="34"/>
      <c r="H16" s="24"/>
    </row>
    <row r="17" spans="2:8" ht="12.75">
      <c r="B17" s="18" t="s">
        <v>30</v>
      </c>
      <c r="E17" s="24">
        <v>122232</v>
      </c>
      <c r="F17" s="24"/>
      <c r="G17" s="24">
        <v>158935</v>
      </c>
      <c r="H17" s="24"/>
    </row>
    <row r="18" spans="2:8" ht="12.75">
      <c r="B18" s="18" t="s">
        <v>128</v>
      </c>
      <c r="E18" s="24">
        <v>898392</v>
      </c>
      <c r="F18" s="24"/>
      <c r="G18" s="24">
        <v>598884</v>
      </c>
      <c r="H18" s="24"/>
    </row>
    <row r="19" spans="2:8" ht="12.75">
      <c r="B19" s="18" t="s">
        <v>31</v>
      </c>
      <c r="E19" s="24">
        <v>187429</v>
      </c>
      <c r="F19" s="24"/>
      <c r="G19" s="24">
        <v>176932</v>
      </c>
      <c r="H19" s="24"/>
    </row>
    <row r="20" spans="2:8" ht="12.75">
      <c r="B20" s="18" t="s">
        <v>32</v>
      </c>
      <c r="E20" s="24">
        <v>17530</v>
      </c>
      <c r="F20" s="24"/>
      <c r="G20" s="24">
        <v>28259</v>
      </c>
      <c r="H20" s="24"/>
    </row>
    <row r="21" spans="2:8" ht="12.75">
      <c r="B21" s="18" t="s">
        <v>37</v>
      </c>
      <c r="E21" s="24">
        <v>344</v>
      </c>
      <c r="F21" s="24"/>
      <c r="G21" s="24">
        <v>345</v>
      </c>
      <c r="H21" s="24"/>
    </row>
    <row r="22" spans="2:8" ht="12.75">
      <c r="B22" s="18" t="s">
        <v>108</v>
      </c>
      <c r="E22" s="24">
        <v>1943</v>
      </c>
      <c r="F22" s="24"/>
      <c r="G22" s="24">
        <v>2092</v>
      </c>
      <c r="H22" s="24"/>
    </row>
    <row r="23" spans="2:8" ht="12.75">
      <c r="B23" s="18" t="s">
        <v>33</v>
      </c>
      <c r="E23" s="24"/>
      <c r="F23" s="24"/>
      <c r="G23" s="24"/>
      <c r="H23" s="24"/>
    </row>
    <row r="24" spans="3:8" ht="12.75">
      <c r="C24" s="18" t="s">
        <v>129</v>
      </c>
      <c r="E24" s="24">
        <v>585016</v>
      </c>
      <c r="F24" s="24"/>
      <c r="G24" s="24">
        <v>634699</v>
      </c>
      <c r="H24" s="24"/>
    </row>
    <row r="25" spans="3:8" ht="12.75">
      <c r="C25" s="18" t="s">
        <v>34</v>
      </c>
      <c r="E25" s="24">
        <v>31862</v>
      </c>
      <c r="F25" s="24"/>
      <c r="G25" s="24">
        <v>37711</v>
      </c>
      <c r="H25" s="24"/>
    </row>
    <row r="26" spans="3:8" ht="12.75">
      <c r="C26" s="18" t="s">
        <v>35</v>
      </c>
      <c r="E26" s="24">
        <v>20472</v>
      </c>
      <c r="F26" s="24"/>
      <c r="G26" s="24">
        <v>15146</v>
      </c>
      <c r="H26" s="24"/>
    </row>
    <row r="27" spans="3:8" ht="12.75">
      <c r="C27" s="18" t="s">
        <v>36</v>
      </c>
      <c r="E27" s="24">
        <v>357327</v>
      </c>
      <c r="F27" s="24"/>
      <c r="G27" s="24">
        <v>430667</v>
      </c>
      <c r="H27" s="24"/>
    </row>
    <row r="28" spans="3:8" ht="12.75">
      <c r="C28" s="18" t="s">
        <v>86</v>
      </c>
      <c r="E28" s="24">
        <v>19970</v>
      </c>
      <c r="F28" s="24"/>
      <c r="G28" s="24">
        <v>79357</v>
      </c>
      <c r="H28" s="24"/>
    </row>
    <row r="29" spans="3:8" ht="12.75">
      <c r="C29" s="18" t="s">
        <v>103</v>
      </c>
      <c r="E29" s="24">
        <v>12204</v>
      </c>
      <c r="F29" s="24"/>
      <c r="G29" s="24">
        <v>5172</v>
      </c>
      <c r="H29" s="24"/>
    </row>
    <row r="30" spans="3:8" ht="12.75">
      <c r="C30" s="18" t="s">
        <v>38</v>
      </c>
      <c r="E30" s="24">
        <v>391879</v>
      </c>
      <c r="F30" s="24"/>
      <c r="G30" s="24">
        <v>351043</v>
      </c>
      <c r="H30" s="24"/>
    </row>
    <row r="31" spans="3:8" ht="12.75">
      <c r="C31" s="18" t="s">
        <v>65</v>
      </c>
      <c r="E31" s="24">
        <v>147645</v>
      </c>
      <c r="F31" s="24"/>
      <c r="G31" s="24">
        <v>105735</v>
      </c>
      <c r="H31" s="24"/>
    </row>
    <row r="32" spans="5:8" ht="12.75">
      <c r="E32" s="25">
        <f>SUM(E24:E31)</f>
        <v>1566375</v>
      </c>
      <c r="F32" s="25"/>
      <c r="G32" s="25">
        <f>SUM(G24:G31)</f>
        <v>1659530</v>
      </c>
      <c r="H32" s="24"/>
    </row>
    <row r="33" spans="5:8" ht="12.75">
      <c r="E33" s="24"/>
      <c r="F33" s="24"/>
      <c r="G33" s="24"/>
      <c r="H33" s="24"/>
    </row>
    <row r="34" spans="2:8" ht="12.75">
      <c r="B34" s="18" t="s">
        <v>39</v>
      </c>
      <c r="E34" s="24"/>
      <c r="F34" s="24"/>
      <c r="G34" s="24"/>
      <c r="H34" s="24"/>
    </row>
    <row r="35" spans="3:8" ht="12.75">
      <c r="C35" s="18" t="s">
        <v>40</v>
      </c>
      <c r="E35" s="24">
        <v>415423</v>
      </c>
      <c r="F35" s="24"/>
      <c r="G35" s="24">
        <v>360908</v>
      </c>
      <c r="H35" s="24"/>
    </row>
    <row r="36" spans="3:8" ht="12.75">
      <c r="C36" s="18" t="s">
        <v>106</v>
      </c>
      <c r="E36" s="24">
        <v>231075</v>
      </c>
      <c r="F36" s="24"/>
      <c r="G36" s="24">
        <v>333173</v>
      </c>
      <c r="H36" s="24"/>
    </row>
    <row r="37" spans="3:8" ht="12.75">
      <c r="C37" s="18" t="s">
        <v>89</v>
      </c>
      <c r="E37" s="24">
        <v>0</v>
      </c>
      <c r="F37" s="24"/>
      <c r="G37" s="24">
        <v>20739</v>
      </c>
      <c r="H37" s="24"/>
    </row>
    <row r="38" spans="3:8" ht="12.75">
      <c r="C38" s="18" t="s">
        <v>104</v>
      </c>
      <c r="E38" s="24">
        <v>4803</v>
      </c>
      <c r="F38" s="24"/>
      <c r="G38" s="24">
        <v>29339</v>
      </c>
      <c r="H38" s="24"/>
    </row>
    <row r="39" spans="5:8" ht="12.75">
      <c r="E39" s="25">
        <f>SUM(E35:E38)</f>
        <v>651301</v>
      </c>
      <c r="F39" s="25"/>
      <c r="G39" s="25">
        <f>SUM(G35:G38)</f>
        <v>744159</v>
      </c>
      <c r="H39" s="24"/>
    </row>
    <row r="40" spans="2:8" ht="12.75">
      <c r="B40" s="18" t="s">
        <v>41</v>
      </c>
      <c r="E40" s="25">
        <f>E32-E39</f>
        <v>915074</v>
      </c>
      <c r="F40" s="25"/>
      <c r="G40" s="25">
        <f>G32-G39</f>
        <v>915371</v>
      </c>
      <c r="H40" s="24"/>
    </row>
    <row r="41" spans="5:8" ht="13.5" thickBot="1">
      <c r="E41" s="26">
        <f>E17+E18+E19+E20+E21+E40+E22</f>
        <v>2142944</v>
      </c>
      <c r="F41" s="26"/>
      <c r="G41" s="26">
        <f>G17+G18+G19+G20+G21+G40+G22</f>
        <v>1880818</v>
      </c>
      <c r="H41" s="24"/>
    </row>
    <row r="42" spans="5:8" ht="13.5" thickTop="1">
      <c r="E42" s="24"/>
      <c r="F42" s="24"/>
      <c r="G42" s="24"/>
      <c r="H42" s="24"/>
    </row>
    <row r="43" spans="2:8" ht="12.75">
      <c r="B43" s="18" t="s">
        <v>42</v>
      </c>
      <c r="E43" s="24"/>
      <c r="F43" s="24"/>
      <c r="G43" s="24"/>
      <c r="H43" s="24"/>
    </row>
    <row r="44" spans="2:8" ht="12.75">
      <c r="B44" s="18" t="s">
        <v>43</v>
      </c>
      <c r="E44" s="24">
        <v>652638</v>
      </c>
      <c r="F44" s="24"/>
      <c r="G44" s="24">
        <v>568048</v>
      </c>
      <c r="H44" s="24"/>
    </row>
    <row r="45" spans="2:8" ht="12.75">
      <c r="B45" s="18" t="s">
        <v>44</v>
      </c>
      <c r="E45" s="24"/>
      <c r="F45" s="24"/>
      <c r="G45" s="24"/>
      <c r="H45" s="24"/>
    </row>
    <row r="46" spans="3:8" ht="12.75">
      <c r="C46" s="18" t="s">
        <v>45</v>
      </c>
      <c r="E46" s="24">
        <v>396220</v>
      </c>
      <c r="F46" s="24"/>
      <c r="G46" s="24">
        <v>249985</v>
      </c>
      <c r="H46" s="24"/>
    </row>
    <row r="47" spans="3:8" ht="12.75" hidden="1">
      <c r="C47" s="18" t="s">
        <v>46</v>
      </c>
      <c r="E47" s="24">
        <v>0</v>
      </c>
      <c r="F47" s="24"/>
      <c r="G47" s="24">
        <v>0</v>
      </c>
      <c r="H47" s="24"/>
    </row>
    <row r="48" spans="3:8" ht="12.75">
      <c r="C48" s="18" t="s">
        <v>47</v>
      </c>
      <c r="E48" s="24">
        <v>0</v>
      </c>
      <c r="F48" s="24"/>
      <c r="G48" s="24">
        <v>1151</v>
      </c>
      <c r="H48" s="24"/>
    </row>
    <row r="49" spans="3:8" ht="12.75">
      <c r="C49" s="18" t="s">
        <v>48</v>
      </c>
      <c r="E49" s="24">
        <v>605492</v>
      </c>
      <c r="F49" s="24"/>
      <c r="G49" s="24">
        <v>515762</v>
      </c>
      <c r="H49" s="24"/>
    </row>
    <row r="50" spans="3:8" ht="12.75">
      <c r="C50" s="18" t="s">
        <v>61</v>
      </c>
      <c r="E50" s="27">
        <v>0</v>
      </c>
      <c r="F50" s="27"/>
      <c r="G50" s="27">
        <v>57259</v>
      </c>
      <c r="H50" s="24"/>
    </row>
    <row r="51" spans="2:8" ht="12.75">
      <c r="B51" s="18" t="s">
        <v>98</v>
      </c>
      <c r="E51" s="24">
        <f>SUM(E44:E50)</f>
        <v>1654350</v>
      </c>
      <c r="F51" s="24"/>
      <c r="G51" s="24">
        <f>SUM(G44:G50)</f>
        <v>1392205</v>
      </c>
      <c r="H51" s="24"/>
    </row>
    <row r="52" spans="2:8" ht="12.75">
      <c r="B52" s="18" t="s">
        <v>87</v>
      </c>
      <c r="E52" s="24">
        <v>1432</v>
      </c>
      <c r="F52" s="24"/>
      <c r="G52" s="24">
        <v>1363</v>
      </c>
      <c r="H52" s="24"/>
    </row>
    <row r="53" spans="2:8" ht="12.75">
      <c r="B53" s="18" t="s">
        <v>49</v>
      </c>
      <c r="E53" s="24">
        <v>484291</v>
      </c>
      <c r="F53" s="24"/>
      <c r="G53" s="24">
        <v>484847</v>
      </c>
      <c r="H53" s="24"/>
    </row>
    <row r="54" spans="2:8" ht="12.75">
      <c r="B54" s="18" t="s">
        <v>50</v>
      </c>
      <c r="E54" s="24">
        <v>1446</v>
      </c>
      <c r="F54" s="24"/>
      <c r="G54" s="24">
        <v>1446</v>
      </c>
      <c r="H54" s="24"/>
    </row>
    <row r="55" spans="2:8" ht="12.75">
      <c r="B55" s="18" t="s">
        <v>105</v>
      </c>
      <c r="E55" s="24">
        <v>1425</v>
      </c>
      <c r="F55" s="24"/>
      <c r="G55" s="24">
        <v>957</v>
      </c>
      <c r="H55" s="24"/>
    </row>
    <row r="56" spans="5:8" ht="13.5" thickBot="1">
      <c r="E56" s="26">
        <f>SUM(E51:E55)</f>
        <v>2142944</v>
      </c>
      <c r="F56" s="26"/>
      <c r="G56" s="26">
        <f>SUM(G51:G55)</f>
        <v>1880818</v>
      </c>
      <c r="H56" s="24"/>
    </row>
    <row r="57" spans="5:8" ht="13.5" thickTop="1">
      <c r="E57" s="24"/>
      <c r="F57" s="24"/>
      <c r="G57" s="24"/>
      <c r="H57" s="24"/>
    </row>
    <row r="58" spans="2:8" ht="13.5" thickBot="1">
      <c r="B58" s="18" t="s">
        <v>88</v>
      </c>
      <c r="E58" s="28">
        <f>E51/E44</f>
        <v>2.534866189219751</v>
      </c>
      <c r="F58" s="50"/>
      <c r="G58" s="28">
        <v>2.45</v>
      </c>
      <c r="H58" s="24"/>
    </row>
    <row r="59" ht="13.5" thickTop="1">
      <c r="E59" s="51"/>
    </row>
    <row r="60" ht="12.75">
      <c r="E60" s="21"/>
    </row>
    <row r="61" ht="12.75">
      <c r="A61" s="18" t="s">
        <v>68</v>
      </c>
    </row>
    <row r="62" ht="12.75">
      <c r="B62" s="18" t="s">
        <v>122</v>
      </c>
    </row>
  </sheetData>
  <printOptions/>
  <pageMargins left="0.75" right="0" top="0.77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showGridLines="0" view="pageBreakPreview" zoomScale="75" zoomScaleNormal="75" zoomScaleSheetLayoutView="75" workbookViewId="0" topLeftCell="A12">
      <selection activeCell="B27" sqref="B27"/>
    </sheetView>
  </sheetViews>
  <sheetFormatPr defaultColWidth="9.140625" defaultRowHeight="12.75"/>
  <cols>
    <col min="1" max="1" width="2.421875" style="18" customWidth="1"/>
    <col min="2" max="2" width="46.00390625" style="18" customWidth="1"/>
    <col min="3" max="3" width="1.28515625" style="18" customWidth="1"/>
    <col min="4" max="4" width="14.421875" style="18" customWidth="1"/>
    <col min="5" max="5" width="20.57421875" style="18" bestFit="1" customWidth="1"/>
    <col min="6" max="6" width="3.00390625" style="18" customWidth="1"/>
    <col min="7" max="7" width="13.421875" style="18" customWidth="1"/>
    <col min="8" max="8" width="20.57421875" style="18" bestFit="1" customWidth="1"/>
    <col min="9" max="9" width="2.421875" style="18" bestFit="1" customWidth="1"/>
    <col min="10" max="10" width="5.8515625" style="18" customWidth="1"/>
    <col min="11" max="16384" width="9.140625" style="18" customWidth="1"/>
  </cols>
  <sheetData>
    <row r="1" ht="15">
      <c r="J1" s="47">
        <v>2</v>
      </c>
    </row>
    <row r="2" ht="14.25">
      <c r="E2" s="22" t="s">
        <v>22</v>
      </c>
    </row>
    <row r="3" ht="14.25">
      <c r="E3" s="22" t="s">
        <v>23</v>
      </c>
    </row>
    <row r="4" ht="14.25">
      <c r="E4" s="22" t="s">
        <v>24</v>
      </c>
    </row>
    <row r="5" ht="14.25">
      <c r="E5" s="22" t="s">
        <v>0</v>
      </c>
    </row>
    <row r="6" ht="14.25">
      <c r="E6" s="22" t="s">
        <v>145</v>
      </c>
    </row>
    <row r="7" ht="15">
      <c r="E7" s="52" t="s">
        <v>121</v>
      </c>
    </row>
    <row r="8" ht="13.5">
      <c r="E8" s="53"/>
    </row>
    <row r="9" spans="4:8" ht="12.75">
      <c r="D9" s="59" t="s">
        <v>151</v>
      </c>
      <c r="E9" s="59"/>
      <c r="G9" s="59" t="s">
        <v>114</v>
      </c>
      <c r="H9" s="59"/>
    </row>
    <row r="10" spans="4:9" ht="12.75">
      <c r="D10" s="17" t="s">
        <v>1</v>
      </c>
      <c r="E10" s="17" t="s">
        <v>4</v>
      </c>
      <c r="G10" s="17" t="s">
        <v>1</v>
      </c>
      <c r="H10" s="17" t="s">
        <v>4</v>
      </c>
      <c r="I10" s="35"/>
    </row>
    <row r="11" spans="4:9" ht="12.75">
      <c r="D11" s="17" t="s">
        <v>2</v>
      </c>
      <c r="E11" s="17" t="s">
        <v>2</v>
      </c>
      <c r="G11" s="17" t="s">
        <v>2</v>
      </c>
      <c r="H11" s="17" t="s">
        <v>2</v>
      </c>
      <c r="I11" s="35"/>
    </row>
    <row r="12" spans="4:9" ht="12.75">
      <c r="D12" s="17" t="s">
        <v>3</v>
      </c>
      <c r="E12" s="17" t="s">
        <v>5</v>
      </c>
      <c r="G12" s="17" t="s">
        <v>6</v>
      </c>
      <c r="H12" s="17" t="s">
        <v>5</v>
      </c>
      <c r="I12" s="35"/>
    </row>
    <row r="13" spans="4:9" ht="12.75">
      <c r="D13" s="17"/>
      <c r="E13" s="17" t="s">
        <v>3</v>
      </c>
      <c r="G13" s="17" t="s">
        <v>7</v>
      </c>
      <c r="H13" s="17" t="s">
        <v>8</v>
      </c>
      <c r="I13" s="35"/>
    </row>
    <row r="14" spans="4:9" ht="12.75">
      <c r="D14" s="40" t="s">
        <v>144</v>
      </c>
      <c r="E14" s="17" t="s">
        <v>146</v>
      </c>
      <c r="G14" s="17" t="s">
        <v>144</v>
      </c>
      <c r="H14" s="40" t="s">
        <v>146</v>
      </c>
      <c r="I14" s="35"/>
    </row>
    <row r="15" spans="4:9" ht="12.75">
      <c r="D15" s="17" t="s">
        <v>9</v>
      </c>
      <c r="E15" s="17" t="s">
        <v>9</v>
      </c>
      <c r="F15" s="17"/>
      <c r="G15" s="17" t="s">
        <v>9</v>
      </c>
      <c r="H15" s="17" t="s">
        <v>9</v>
      </c>
      <c r="I15" s="35"/>
    </row>
    <row r="17" spans="2:9" ht="12.75">
      <c r="B17" s="18" t="s">
        <v>10</v>
      </c>
      <c r="D17" s="24">
        <v>258334</v>
      </c>
      <c r="E17" s="24">
        <v>210529</v>
      </c>
      <c r="F17" s="24"/>
      <c r="G17" s="24">
        <v>721110</v>
      </c>
      <c r="H17" s="24">
        <v>723306</v>
      </c>
      <c r="I17" s="24"/>
    </row>
    <row r="18" spans="4:9" ht="12.75">
      <c r="D18" s="24"/>
      <c r="E18" s="24"/>
      <c r="F18" s="24"/>
      <c r="G18" s="24"/>
      <c r="H18" s="24"/>
      <c r="I18" s="24"/>
    </row>
    <row r="19" spans="2:9" ht="12.75">
      <c r="B19" s="18" t="s">
        <v>11</v>
      </c>
      <c r="D19" s="24">
        <v>-192758</v>
      </c>
      <c r="E19" s="24">
        <v>-154970</v>
      </c>
      <c r="F19" s="24"/>
      <c r="G19" s="24">
        <v>-537446</v>
      </c>
      <c r="H19" s="24">
        <v>-545046</v>
      </c>
      <c r="I19" s="24"/>
    </row>
    <row r="20" spans="4:9" ht="3" customHeight="1">
      <c r="D20" s="27"/>
      <c r="E20" s="27"/>
      <c r="F20" s="24"/>
      <c r="G20" s="27"/>
      <c r="H20" s="27"/>
      <c r="I20" s="24"/>
    </row>
    <row r="21" spans="2:9" ht="12.75">
      <c r="B21" s="18" t="s">
        <v>12</v>
      </c>
      <c r="D21" s="24">
        <f>SUM(D17:D19)</f>
        <v>65576</v>
      </c>
      <c r="E21" s="24">
        <f>SUM(E17:E19)</f>
        <v>55559</v>
      </c>
      <c r="F21" s="24"/>
      <c r="G21" s="24">
        <f>SUM(G17:G19)</f>
        <v>183664</v>
      </c>
      <c r="H21" s="24">
        <f>SUM(H17:H19)</f>
        <v>178260</v>
      </c>
      <c r="I21" s="24"/>
    </row>
    <row r="22" spans="4:9" ht="12.75">
      <c r="D22" s="24"/>
      <c r="E22" s="24"/>
      <c r="F22" s="24"/>
      <c r="G22" s="24"/>
      <c r="H22" s="24"/>
      <c r="I22" s="24"/>
    </row>
    <row r="23" spans="2:9" ht="12.75">
      <c r="B23" s="18" t="s">
        <v>13</v>
      </c>
      <c r="D23" s="24">
        <v>1941</v>
      </c>
      <c r="E23" s="24">
        <v>2071</v>
      </c>
      <c r="F23" s="24"/>
      <c r="G23" s="24">
        <v>9496</v>
      </c>
      <c r="H23" s="24">
        <v>6255</v>
      </c>
      <c r="I23" s="24"/>
    </row>
    <row r="24" spans="4:9" ht="12.75">
      <c r="D24" s="24"/>
      <c r="E24" s="24"/>
      <c r="F24" s="24"/>
      <c r="G24" s="24"/>
      <c r="H24" s="24"/>
      <c r="I24" s="24"/>
    </row>
    <row r="25" spans="2:9" ht="12.75">
      <c r="B25" s="18" t="s">
        <v>14</v>
      </c>
      <c r="D25" s="24">
        <v>-11771</v>
      </c>
      <c r="E25" s="24">
        <v>-9284</v>
      </c>
      <c r="F25" s="24"/>
      <c r="G25" s="24">
        <v>-41922</v>
      </c>
      <c r="H25" s="24">
        <v>-40155</v>
      </c>
      <c r="I25" s="24"/>
    </row>
    <row r="26" spans="4:9" ht="3" customHeight="1">
      <c r="D26" s="27"/>
      <c r="E26" s="27"/>
      <c r="F26" s="24"/>
      <c r="G26" s="27"/>
      <c r="H26" s="27"/>
      <c r="I26" s="24"/>
    </row>
    <row r="27" spans="2:9" ht="12.75">
      <c r="B27" s="18" t="s">
        <v>15</v>
      </c>
      <c r="D27" s="24">
        <f>SUM(D21:D26)</f>
        <v>55746</v>
      </c>
      <c r="E27" s="24">
        <f>SUM(E21:E26)</f>
        <v>48346</v>
      </c>
      <c r="F27" s="24"/>
      <c r="G27" s="24">
        <f>SUM(G21:G25)</f>
        <v>151238</v>
      </c>
      <c r="H27" s="24">
        <f>SUM(H21:H25)</f>
        <v>144360</v>
      </c>
      <c r="I27" s="24"/>
    </row>
    <row r="28" spans="4:9" ht="12.75">
      <c r="D28" s="24"/>
      <c r="E28" s="24"/>
      <c r="F28" s="24"/>
      <c r="G28" s="24"/>
      <c r="H28" s="24"/>
      <c r="I28" s="24"/>
    </row>
    <row r="29" spans="2:9" ht="12.75">
      <c r="B29" s="18" t="s">
        <v>132</v>
      </c>
      <c r="D29" s="24">
        <v>3020</v>
      </c>
      <c r="E29" s="24">
        <v>3949</v>
      </c>
      <c r="F29" s="24"/>
      <c r="G29" s="24">
        <v>9029</v>
      </c>
      <c r="H29" s="24">
        <v>6966</v>
      </c>
      <c r="I29" s="24"/>
    </row>
    <row r="30" spans="4:9" ht="12.75">
      <c r="D30" s="24"/>
      <c r="E30" s="24"/>
      <c r="F30" s="24"/>
      <c r="G30" s="24"/>
      <c r="H30" s="24"/>
      <c r="I30" s="24"/>
    </row>
    <row r="31" spans="2:9" ht="12.75">
      <c r="B31" s="18" t="s">
        <v>139</v>
      </c>
      <c r="D31" s="24">
        <v>5906</v>
      </c>
      <c r="E31" s="24">
        <v>3115</v>
      </c>
      <c r="F31" s="24"/>
      <c r="G31" s="24">
        <v>14917</v>
      </c>
      <c r="H31" s="24">
        <v>8522</v>
      </c>
      <c r="I31" s="24"/>
    </row>
    <row r="32" spans="4:9" ht="12.75">
      <c r="D32" s="24"/>
      <c r="E32" s="24"/>
      <c r="F32" s="24"/>
      <c r="G32" s="24"/>
      <c r="H32" s="24"/>
      <c r="I32" s="24"/>
    </row>
    <row r="33" spans="2:9" ht="12.75">
      <c r="B33" s="18" t="s">
        <v>16</v>
      </c>
      <c r="D33" s="24">
        <v>-420</v>
      </c>
      <c r="E33" s="24">
        <v>-834</v>
      </c>
      <c r="F33" s="24"/>
      <c r="G33" s="24">
        <v>-1837</v>
      </c>
      <c r="H33" s="24">
        <v>-2652</v>
      </c>
      <c r="I33" s="24"/>
    </row>
    <row r="34" spans="4:9" ht="4.5" customHeight="1">
      <c r="D34" s="27"/>
      <c r="E34" s="27"/>
      <c r="F34" s="24"/>
      <c r="G34" s="27"/>
      <c r="H34" s="27"/>
      <c r="I34" s="24"/>
    </row>
    <row r="35" spans="2:9" ht="12.75">
      <c r="B35" s="18" t="s">
        <v>17</v>
      </c>
      <c r="D35" s="24">
        <f>SUM(D27:D34)</f>
        <v>64252</v>
      </c>
      <c r="E35" s="24">
        <f>SUM(E27:E34)</f>
        <v>54576</v>
      </c>
      <c r="F35" s="24"/>
      <c r="G35" s="24">
        <f>SUM(G27:G34)</f>
        <v>173347</v>
      </c>
      <c r="H35" s="24">
        <f>SUM(H27:H34)</f>
        <v>157196</v>
      </c>
      <c r="I35" s="24"/>
    </row>
    <row r="36" spans="4:9" ht="12.75">
      <c r="D36" s="24"/>
      <c r="E36" s="24"/>
      <c r="F36" s="24"/>
      <c r="G36" s="24"/>
      <c r="H36" s="24"/>
      <c r="I36" s="24"/>
    </row>
    <row r="37" spans="2:9" ht="12.75">
      <c r="B37" s="18" t="s">
        <v>18</v>
      </c>
      <c r="D37" s="24">
        <v>-19481</v>
      </c>
      <c r="E37" s="24">
        <v>-14763</v>
      </c>
      <c r="F37" s="24"/>
      <c r="G37" s="24">
        <v>-49385</v>
      </c>
      <c r="H37" s="24">
        <v>-46108</v>
      </c>
      <c r="I37" s="24"/>
    </row>
    <row r="38" spans="4:9" ht="3" customHeight="1">
      <c r="D38" s="27"/>
      <c r="E38" s="27"/>
      <c r="F38" s="24"/>
      <c r="G38" s="27"/>
      <c r="H38" s="27"/>
      <c r="I38" s="24"/>
    </row>
    <row r="39" spans="2:9" ht="12.75">
      <c r="B39" s="18" t="s">
        <v>19</v>
      </c>
      <c r="D39" s="24">
        <f>SUM(D35:D37)</f>
        <v>44771</v>
      </c>
      <c r="E39" s="24">
        <f>SUM(E35:E37)</f>
        <v>39813</v>
      </c>
      <c r="F39" s="24"/>
      <c r="G39" s="24">
        <f>SUM(G35:G37)</f>
        <v>123962</v>
      </c>
      <c r="H39" s="24">
        <f>SUM(H35:H37)</f>
        <v>111088</v>
      </c>
      <c r="I39" s="24"/>
    </row>
    <row r="40" spans="4:9" ht="12.75">
      <c r="D40" s="24"/>
      <c r="E40" s="24"/>
      <c r="F40" s="24"/>
      <c r="G40" s="24"/>
      <c r="H40" s="24"/>
      <c r="I40" s="24"/>
    </row>
    <row r="41" spans="2:8" ht="12.75">
      <c r="B41" s="18" t="s">
        <v>20</v>
      </c>
      <c r="D41" s="24">
        <v>-26</v>
      </c>
      <c r="E41" s="24">
        <v>-15</v>
      </c>
      <c r="F41" s="24"/>
      <c r="G41" s="24">
        <v>-69</v>
      </c>
      <c r="H41" s="24">
        <v>-33</v>
      </c>
    </row>
    <row r="42" spans="4:8" ht="3.75" customHeight="1">
      <c r="D42" s="29"/>
      <c r="E42" s="27"/>
      <c r="G42" s="29"/>
      <c r="H42" s="29"/>
    </row>
    <row r="43" spans="2:8" ht="12.75">
      <c r="B43" s="18" t="s">
        <v>21</v>
      </c>
      <c r="D43" s="21">
        <f>SUM(D39:D42)</f>
        <v>44745</v>
      </c>
      <c r="E43" s="21">
        <f>SUM(E39:E42)</f>
        <v>39798</v>
      </c>
      <c r="G43" s="21">
        <f>SUM(G39:G42)</f>
        <v>123893</v>
      </c>
      <c r="H43" s="21">
        <f>SUM(H39:H42)</f>
        <v>111055</v>
      </c>
    </row>
    <row r="44" spans="4:8" ht="3.75" customHeight="1" thickBot="1">
      <c r="D44" s="30"/>
      <c r="E44" s="30"/>
      <c r="G44" s="30"/>
      <c r="H44" s="30"/>
    </row>
    <row r="47" spans="2:9" ht="12.75">
      <c r="B47" s="18" t="s">
        <v>91</v>
      </c>
      <c r="D47" s="46">
        <v>6.89</v>
      </c>
      <c r="E47" s="37">
        <v>7.02</v>
      </c>
      <c r="G47" s="37">
        <v>20.04</v>
      </c>
      <c r="H47" s="37">
        <v>19.7</v>
      </c>
      <c r="I47" s="35"/>
    </row>
    <row r="48" spans="3:9" ht="2.25" customHeight="1" thickBot="1">
      <c r="C48" s="36"/>
      <c r="D48" s="30"/>
      <c r="E48" s="38"/>
      <c r="G48" s="43"/>
      <c r="H48" s="30"/>
      <c r="I48" s="35"/>
    </row>
    <row r="49" spans="5:9" ht="12.75">
      <c r="E49" s="39"/>
      <c r="G49" s="42"/>
      <c r="I49" s="35"/>
    </row>
    <row r="50" spans="2:9" ht="14.25" customHeight="1">
      <c r="B50" s="18" t="s">
        <v>92</v>
      </c>
      <c r="D50" s="37">
        <v>6.83</v>
      </c>
      <c r="E50" s="37">
        <v>6.64</v>
      </c>
      <c r="G50" s="37">
        <v>19.51</v>
      </c>
      <c r="H50" s="18">
        <v>18.59</v>
      </c>
      <c r="I50" s="35"/>
    </row>
    <row r="51" spans="4:8" ht="1.5" customHeight="1" thickBot="1">
      <c r="D51" s="30"/>
      <c r="E51" s="30"/>
      <c r="G51" s="43"/>
      <c r="H51" s="30"/>
    </row>
    <row r="52" ht="12.75">
      <c r="G52" s="42"/>
    </row>
    <row r="53" ht="12.75">
      <c r="G53" s="54"/>
    </row>
    <row r="55" ht="12.75">
      <c r="B55" s="18" t="s">
        <v>123</v>
      </c>
    </row>
  </sheetData>
  <mergeCells count="2">
    <mergeCell ref="D9:E9"/>
    <mergeCell ref="G9:H9"/>
  </mergeCells>
  <printOptions horizontalCentered="1"/>
  <pageMargins left="0.74" right="0.43" top="0.96" bottom="1" header="0.5" footer="0.5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view="pageBreakPreview" zoomScale="75" zoomScaleNormal="75" zoomScaleSheetLayoutView="75" workbookViewId="0" topLeftCell="A13">
      <selection activeCell="J19" sqref="J19"/>
    </sheetView>
  </sheetViews>
  <sheetFormatPr defaultColWidth="9.140625" defaultRowHeight="12.75"/>
  <cols>
    <col min="1" max="1" width="2.28125" style="4" customWidth="1"/>
    <col min="2" max="2" width="19.8515625" style="4" customWidth="1"/>
    <col min="3" max="3" width="9.14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3.7109375" style="4" customWidth="1"/>
    <col min="9" max="9" width="3.57421875" style="4" customWidth="1"/>
    <col min="10" max="10" width="13.7109375" style="4" customWidth="1"/>
    <col min="11" max="11" width="3.421875" style="4" customWidth="1"/>
    <col min="12" max="12" width="15.421875" style="4" bestFit="1" customWidth="1"/>
    <col min="13" max="13" width="3.421875" style="4" customWidth="1"/>
    <col min="14" max="14" width="14.421875" style="4" customWidth="1"/>
    <col min="15" max="15" width="3.28125" style="4" customWidth="1"/>
    <col min="16" max="16" width="12.28125" style="4" bestFit="1" customWidth="1"/>
    <col min="17" max="17" width="6.8515625" style="4" customWidth="1"/>
    <col min="18" max="18" width="4.421875" style="4" customWidth="1"/>
    <col min="19" max="16384" width="9.140625" style="4" customWidth="1"/>
  </cols>
  <sheetData>
    <row r="1" ht="15">
      <c r="R1" s="7">
        <v>3</v>
      </c>
    </row>
    <row r="2" ht="14.25">
      <c r="I2" s="2" t="s">
        <v>22</v>
      </c>
    </row>
    <row r="3" ht="14.25">
      <c r="I3" s="2" t="s">
        <v>23</v>
      </c>
    </row>
    <row r="4" ht="14.25">
      <c r="I4" s="2" t="s">
        <v>24</v>
      </c>
    </row>
    <row r="5" ht="14.25">
      <c r="I5" s="2" t="s">
        <v>51</v>
      </c>
    </row>
    <row r="6" ht="14.25">
      <c r="I6" s="2" t="s">
        <v>145</v>
      </c>
    </row>
    <row r="7" ht="15">
      <c r="I7" s="15" t="s">
        <v>121</v>
      </c>
    </row>
    <row r="8" ht="13.5">
      <c r="I8" s="10"/>
    </row>
    <row r="9" spans="4:15" ht="12.75">
      <c r="D9" s="5" t="s">
        <v>52</v>
      </c>
      <c r="E9" s="5"/>
      <c r="F9" s="5" t="s">
        <v>55</v>
      </c>
      <c r="G9" s="5"/>
      <c r="H9" s="5" t="s">
        <v>58</v>
      </c>
      <c r="I9" s="5"/>
      <c r="J9" s="5" t="s">
        <v>59</v>
      </c>
      <c r="K9" s="5"/>
      <c r="L9" s="5"/>
      <c r="M9" s="5"/>
      <c r="N9" s="5"/>
      <c r="O9" s="5"/>
    </row>
    <row r="10" spans="4:15" ht="12.75">
      <c r="D10" s="5" t="s">
        <v>53</v>
      </c>
      <c r="E10" s="5"/>
      <c r="F10" s="5" t="s">
        <v>56</v>
      </c>
      <c r="G10" s="5"/>
      <c r="H10" s="5" t="s">
        <v>57</v>
      </c>
      <c r="I10" s="5"/>
      <c r="J10" s="5" t="s">
        <v>60</v>
      </c>
      <c r="K10" s="5"/>
      <c r="L10" s="5" t="s">
        <v>61</v>
      </c>
      <c r="M10" s="5"/>
      <c r="N10" s="5" t="s">
        <v>54</v>
      </c>
      <c r="O10" s="5"/>
    </row>
    <row r="11" spans="4:15" ht="12.75">
      <c r="D11" s="5" t="s">
        <v>9</v>
      </c>
      <c r="E11" s="5"/>
      <c r="F11" s="5" t="s">
        <v>9</v>
      </c>
      <c r="G11" s="5"/>
      <c r="H11" s="5" t="s">
        <v>9</v>
      </c>
      <c r="I11" s="5"/>
      <c r="J11" s="5" t="s">
        <v>9</v>
      </c>
      <c r="K11" s="5"/>
      <c r="L11" s="5" t="s">
        <v>9</v>
      </c>
      <c r="M11" s="5"/>
      <c r="N11" s="5" t="s">
        <v>9</v>
      </c>
      <c r="O11" s="5"/>
    </row>
    <row r="12" spans="4:15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3" t="s">
        <v>124</v>
      </c>
      <c r="D13" s="21">
        <v>568048</v>
      </c>
      <c r="E13" s="21"/>
      <c r="F13" s="21">
        <v>249985</v>
      </c>
      <c r="G13" s="21"/>
      <c r="H13" s="21">
        <v>1151</v>
      </c>
      <c r="I13" s="21"/>
      <c r="J13" s="21">
        <v>515762</v>
      </c>
      <c r="K13" s="21"/>
      <c r="L13" s="21">
        <v>57259</v>
      </c>
      <c r="M13" s="21"/>
      <c r="N13" s="21">
        <f>SUM(D13:L13)</f>
        <v>1392205</v>
      </c>
      <c r="O13" s="12"/>
    </row>
    <row r="14" spans="4:14" ht="6" customHeight="1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2.75">
      <c r="A15" s="4" t="s">
        <v>63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 ht="12.75">
      <c r="A16" s="14" t="s">
        <v>116</v>
      </c>
      <c r="D16" s="24">
        <v>9071</v>
      </c>
      <c r="E16" s="45"/>
      <c r="F16" s="24">
        <v>11811</v>
      </c>
      <c r="G16" s="24"/>
      <c r="H16" s="24">
        <v>0</v>
      </c>
      <c r="I16" s="24"/>
      <c r="J16" s="24">
        <v>0</v>
      </c>
      <c r="K16" s="24"/>
      <c r="L16" s="24">
        <v>0</v>
      </c>
      <c r="M16" s="24"/>
      <c r="N16" s="24">
        <f aca="true" t="shared" si="0" ref="N16:N21">SUM(D16:L16)</f>
        <v>20882</v>
      </c>
      <c r="O16" s="18"/>
    </row>
    <row r="17" spans="1:15" ht="12.75">
      <c r="A17" s="14" t="s">
        <v>115</v>
      </c>
      <c r="D17" s="24">
        <v>75519</v>
      </c>
      <c r="E17" s="45"/>
      <c r="F17" s="24">
        <v>134424</v>
      </c>
      <c r="G17" s="24"/>
      <c r="H17" s="24">
        <v>0</v>
      </c>
      <c r="I17" s="24"/>
      <c r="J17" s="24">
        <v>0</v>
      </c>
      <c r="K17" s="24"/>
      <c r="L17" s="24">
        <v>0</v>
      </c>
      <c r="M17" s="24"/>
      <c r="N17" s="24">
        <f t="shared" si="0"/>
        <v>209943</v>
      </c>
      <c r="O17" s="18"/>
    </row>
    <row r="18" spans="1:15" ht="12.75">
      <c r="A18" s="4" t="s">
        <v>130</v>
      </c>
      <c r="D18" s="24">
        <v>0</v>
      </c>
      <c r="E18" s="24"/>
      <c r="F18" s="24">
        <v>0</v>
      </c>
      <c r="G18" s="24"/>
      <c r="H18" s="24">
        <v>0</v>
      </c>
      <c r="I18" s="24"/>
      <c r="J18" s="24">
        <v>123893</v>
      </c>
      <c r="K18" s="24"/>
      <c r="L18" s="24">
        <v>0</v>
      </c>
      <c r="M18" s="24"/>
      <c r="N18" s="24">
        <f t="shared" si="0"/>
        <v>123893</v>
      </c>
      <c r="O18" s="18"/>
    </row>
    <row r="19" spans="1:15" ht="13.5" customHeight="1">
      <c r="A19" s="4" t="s">
        <v>133</v>
      </c>
      <c r="D19" s="24">
        <v>0</v>
      </c>
      <c r="E19" s="24"/>
      <c r="F19" s="24">
        <v>0</v>
      </c>
      <c r="G19" s="24"/>
      <c r="H19" s="24">
        <v>-1151</v>
      </c>
      <c r="I19" s="24"/>
      <c r="J19" s="24">
        <v>1151</v>
      </c>
      <c r="K19" s="24"/>
      <c r="L19" s="24">
        <v>0</v>
      </c>
      <c r="M19" s="24"/>
      <c r="N19" s="24">
        <f t="shared" si="0"/>
        <v>0</v>
      </c>
      <c r="O19" s="18"/>
    </row>
    <row r="20" spans="1:15" ht="13.5" customHeight="1">
      <c r="A20" s="4" t="s">
        <v>137</v>
      </c>
      <c r="D20" s="24">
        <v>0</v>
      </c>
      <c r="E20" s="24"/>
      <c r="F20" s="24">
        <v>0</v>
      </c>
      <c r="G20" s="24"/>
      <c r="H20" s="24">
        <v>0</v>
      </c>
      <c r="I20" s="24"/>
      <c r="J20" s="24">
        <v>-7120</v>
      </c>
      <c r="K20" s="24"/>
      <c r="L20" s="24">
        <v>-57259</v>
      </c>
      <c r="M20" s="24"/>
      <c r="N20" s="24">
        <f t="shared" si="0"/>
        <v>-64379</v>
      </c>
      <c r="O20" s="18"/>
    </row>
    <row r="21" spans="1:15" ht="13.5" customHeight="1">
      <c r="A21" s="4" t="s">
        <v>152</v>
      </c>
      <c r="D21" s="24">
        <v>0</v>
      </c>
      <c r="E21" s="24"/>
      <c r="F21" s="24">
        <v>0</v>
      </c>
      <c r="G21" s="24"/>
      <c r="H21" s="24">
        <v>0</v>
      </c>
      <c r="I21" s="24"/>
      <c r="J21" s="24">
        <v>-28194</v>
      </c>
      <c r="K21" s="24"/>
      <c r="L21" s="24">
        <v>0</v>
      </c>
      <c r="M21" s="24"/>
      <c r="N21" s="24">
        <f t="shared" si="0"/>
        <v>-28194</v>
      </c>
      <c r="O21" s="18"/>
    </row>
    <row r="22" spans="4:15" ht="6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/>
    </row>
    <row r="23" spans="1:15" ht="12.75">
      <c r="A23" s="13" t="s">
        <v>148</v>
      </c>
      <c r="D23" s="24">
        <f>SUM(D13:D19)</f>
        <v>652638</v>
      </c>
      <c r="E23" s="24">
        <f>SUM(E13:E19)</f>
        <v>0</v>
      </c>
      <c r="F23" s="24">
        <f>SUM(F13:F21)</f>
        <v>396220</v>
      </c>
      <c r="G23" s="24"/>
      <c r="H23" s="24">
        <f>SUM(H13:H21)</f>
        <v>0</v>
      </c>
      <c r="I23" s="24"/>
      <c r="J23" s="24">
        <f>SUM(J13:J22)</f>
        <v>605492</v>
      </c>
      <c r="K23" s="24"/>
      <c r="L23" s="24">
        <f>SUM(L13:L22)</f>
        <v>0</v>
      </c>
      <c r="M23" s="24"/>
      <c r="N23" s="24">
        <f>SUM(N13:N22)</f>
        <v>1654350</v>
      </c>
      <c r="O23" s="18"/>
    </row>
    <row r="24" spans="4:15" ht="3.75" customHeight="1" thickBot="1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8"/>
    </row>
    <row r="25" spans="4:15" ht="12.75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8"/>
    </row>
    <row r="26" spans="4:15" ht="12.75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8"/>
    </row>
    <row r="27" spans="4:15" ht="12.7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8"/>
    </row>
    <row r="28" spans="4:15" ht="12.75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8"/>
    </row>
    <row r="29" spans="1:15" ht="13.5" customHeight="1">
      <c r="A29" s="13" t="s">
        <v>107</v>
      </c>
      <c r="D29" s="24">
        <v>559422</v>
      </c>
      <c r="E29" s="24"/>
      <c r="F29" s="24">
        <v>239011</v>
      </c>
      <c r="G29" s="24"/>
      <c r="H29" s="24">
        <v>1151</v>
      </c>
      <c r="I29" s="24"/>
      <c r="J29" s="24">
        <v>436538</v>
      </c>
      <c r="K29" s="24"/>
      <c r="L29" s="24">
        <v>31328</v>
      </c>
      <c r="M29" s="24"/>
      <c r="N29" s="24">
        <f>SUM(D29:L29)</f>
        <v>1267450</v>
      </c>
      <c r="O29" s="18"/>
    </row>
    <row r="30" spans="1:15" ht="12.75">
      <c r="A30" s="4" t="s">
        <v>63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8"/>
    </row>
    <row r="31" spans="1:15" ht="12.75">
      <c r="A31" s="14" t="s">
        <v>116</v>
      </c>
      <c r="D31" s="24">
        <v>7514</v>
      </c>
      <c r="E31" s="24"/>
      <c r="F31" s="24">
        <v>9212</v>
      </c>
      <c r="G31" s="24"/>
      <c r="H31" s="24">
        <v>0</v>
      </c>
      <c r="I31" s="24"/>
      <c r="J31" s="24">
        <v>0</v>
      </c>
      <c r="K31" s="24"/>
      <c r="L31" s="24">
        <v>0</v>
      </c>
      <c r="M31" s="24"/>
      <c r="N31" s="24">
        <f>SUM(D31:L31)</f>
        <v>16726</v>
      </c>
      <c r="O31" s="18"/>
    </row>
    <row r="32" spans="1:15" ht="12.75">
      <c r="A32" s="14" t="s">
        <v>115</v>
      </c>
      <c r="D32" s="24">
        <v>136</v>
      </c>
      <c r="E32" s="45"/>
      <c r="F32" s="24">
        <v>243</v>
      </c>
      <c r="G32" s="24"/>
      <c r="H32" s="24">
        <v>0</v>
      </c>
      <c r="I32" s="24"/>
      <c r="J32" s="24">
        <v>0</v>
      </c>
      <c r="K32" s="24"/>
      <c r="L32" s="24">
        <v>0</v>
      </c>
      <c r="M32" s="24"/>
      <c r="N32" s="24">
        <f>SUM(D32:L32)</f>
        <v>379</v>
      </c>
      <c r="O32" s="18"/>
    </row>
    <row r="33" spans="1:15" ht="12.75">
      <c r="A33" s="4" t="s">
        <v>130</v>
      </c>
      <c r="D33" s="24">
        <v>0</v>
      </c>
      <c r="E33" s="24"/>
      <c r="F33" s="24">
        <v>0</v>
      </c>
      <c r="G33" s="24"/>
      <c r="H33" s="24">
        <v>0</v>
      </c>
      <c r="I33" s="24"/>
      <c r="J33" s="24">
        <v>111055</v>
      </c>
      <c r="K33" s="24"/>
      <c r="L33" s="24">
        <v>0</v>
      </c>
      <c r="M33" s="24"/>
      <c r="N33" s="24">
        <f>SUM(D33:L33)</f>
        <v>111055</v>
      </c>
      <c r="O33" s="18"/>
    </row>
    <row r="34" spans="1:15" ht="13.5" customHeight="1">
      <c r="A34" s="4" t="s">
        <v>137</v>
      </c>
      <c r="D34" s="24">
        <v>0</v>
      </c>
      <c r="E34" s="24"/>
      <c r="F34" s="24">
        <v>0</v>
      </c>
      <c r="G34" s="24"/>
      <c r="H34" s="24">
        <v>0</v>
      </c>
      <c r="I34" s="24"/>
      <c r="J34" s="24">
        <v>-218</v>
      </c>
      <c r="K34" s="24"/>
      <c r="L34" s="24">
        <f>-31328</f>
        <v>-31328</v>
      </c>
      <c r="M34" s="24"/>
      <c r="N34" s="24">
        <f>SUM(D34:L34)</f>
        <v>-31546</v>
      </c>
      <c r="O34" s="18"/>
    </row>
    <row r="35" spans="1:15" ht="13.5" customHeight="1">
      <c r="A35" s="4" t="s">
        <v>152</v>
      </c>
      <c r="D35" s="24">
        <v>0</v>
      </c>
      <c r="E35" s="24"/>
      <c r="F35" s="24">
        <v>0</v>
      </c>
      <c r="G35" s="24"/>
      <c r="H35" s="24">
        <v>0</v>
      </c>
      <c r="I35" s="24"/>
      <c r="J35" s="24">
        <v>-24495</v>
      </c>
      <c r="K35" s="24"/>
      <c r="L35" s="24">
        <v>0</v>
      </c>
      <c r="M35" s="24"/>
      <c r="N35" s="24">
        <f>SUM(D35:L35)</f>
        <v>-24495</v>
      </c>
      <c r="O35" s="18"/>
    </row>
    <row r="36" spans="4:15" ht="6.75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"/>
    </row>
    <row r="37" spans="1:15" ht="12.75">
      <c r="A37" s="13" t="s">
        <v>147</v>
      </c>
      <c r="D37" s="44">
        <f aca="true" t="shared" si="1" ref="D37:J37">SUM(D29:D35)</f>
        <v>567072</v>
      </c>
      <c r="E37" s="44">
        <f t="shared" si="1"/>
        <v>0</v>
      </c>
      <c r="F37" s="44">
        <f t="shared" si="1"/>
        <v>248466</v>
      </c>
      <c r="G37" s="44"/>
      <c r="H37" s="44">
        <f t="shared" si="1"/>
        <v>1151</v>
      </c>
      <c r="I37" s="44"/>
      <c r="J37" s="44">
        <f t="shared" si="1"/>
        <v>522880</v>
      </c>
      <c r="K37" s="44"/>
      <c r="L37" s="44">
        <f>SUM(L29:L35)</f>
        <v>0</v>
      </c>
      <c r="M37" s="44"/>
      <c r="N37" s="44">
        <f>SUM(N29:N35)</f>
        <v>1339569</v>
      </c>
      <c r="O37" s="21"/>
    </row>
    <row r="38" spans="1:15" ht="5.25" customHeight="1" thickBot="1">
      <c r="A38" s="1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1"/>
    </row>
    <row r="39" spans="4:17" ht="12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8"/>
    </row>
    <row r="40" spans="4:16" ht="12.75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4:16" ht="12.7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4:16" ht="12.75">
      <c r="D42" s="11"/>
      <c r="E42" s="11"/>
      <c r="F42" s="13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6" ht="12.75">
      <c r="A46" s="4" t="s">
        <v>125</v>
      </c>
    </row>
  </sheetData>
  <printOptions/>
  <pageMargins left="0.75" right="0.57" top="1" bottom="1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view="pageBreakPreview" zoomScale="75" zoomScaleNormal="75" zoomScaleSheetLayoutView="75" workbookViewId="0" topLeftCell="A1">
      <selection activeCell="D24" sqref="D24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6" width="15.28125" style="18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H1" s="7">
        <v>4</v>
      </c>
    </row>
    <row r="2" spans="1:7" ht="14.25">
      <c r="A2" s="5"/>
      <c r="B2" s="5"/>
      <c r="C2" s="2" t="s">
        <v>22</v>
      </c>
      <c r="D2" s="2"/>
      <c r="E2" s="35"/>
      <c r="F2" s="35"/>
      <c r="G2" s="5"/>
    </row>
    <row r="3" spans="1:7" ht="14.25">
      <c r="A3" s="5"/>
      <c r="B3" s="5"/>
      <c r="C3" s="2" t="s">
        <v>23</v>
      </c>
      <c r="D3" s="2"/>
      <c r="E3" s="35"/>
      <c r="F3" s="35"/>
      <c r="G3" s="5"/>
    </row>
    <row r="4" spans="1:7" ht="14.25">
      <c r="A4" s="5"/>
      <c r="B4" s="5"/>
      <c r="C4" s="2" t="s">
        <v>24</v>
      </c>
      <c r="D4" s="2"/>
      <c r="E4" s="35"/>
      <c r="F4" s="35"/>
      <c r="G4" s="5"/>
    </row>
    <row r="5" spans="1:7" ht="14.25">
      <c r="A5" s="5"/>
      <c r="B5" s="5"/>
      <c r="C5" s="2" t="s">
        <v>62</v>
      </c>
      <c r="D5" s="2"/>
      <c r="E5" s="35"/>
      <c r="F5" s="35"/>
      <c r="G5" s="5"/>
    </row>
    <row r="6" spans="1:7" ht="12.75" customHeight="1">
      <c r="A6" s="57" t="s">
        <v>145</v>
      </c>
      <c r="B6" s="57"/>
      <c r="C6" s="57"/>
      <c r="D6" s="57"/>
      <c r="E6" s="57"/>
      <c r="F6" s="57"/>
      <c r="G6" s="57"/>
    </row>
    <row r="7" spans="1:7" ht="15">
      <c r="A7" s="5"/>
      <c r="B7" s="5"/>
      <c r="C7" s="15" t="s">
        <v>121</v>
      </c>
      <c r="D7" s="15"/>
      <c r="E7" s="35"/>
      <c r="F7" s="35"/>
      <c r="G7" s="5"/>
    </row>
    <row r="10" spans="5:6" ht="12.75">
      <c r="E10" s="17" t="s">
        <v>149</v>
      </c>
      <c r="F10" s="17" t="s">
        <v>149</v>
      </c>
    </row>
    <row r="11" spans="5:6" ht="12.75">
      <c r="E11" s="17" t="s">
        <v>126</v>
      </c>
      <c r="F11" s="17" t="s">
        <v>126</v>
      </c>
    </row>
    <row r="12" spans="5:7" ht="12.75">
      <c r="E12" s="41" t="s">
        <v>144</v>
      </c>
      <c r="F12" s="41" t="s">
        <v>146</v>
      </c>
      <c r="G12" s="5"/>
    </row>
    <row r="13" spans="5:7" ht="12.75">
      <c r="E13" s="17" t="s">
        <v>9</v>
      </c>
      <c r="F13" s="17" t="s">
        <v>9</v>
      </c>
      <c r="G13" s="5"/>
    </row>
    <row r="14" spans="5:6" ht="12.75">
      <c r="E14" s="34"/>
      <c r="F14" s="34"/>
    </row>
    <row r="15" spans="1:6" ht="12.75">
      <c r="A15" s="4" t="s">
        <v>101</v>
      </c>
      <c r="E15" s="24">
        <v>173347</v>
      </c>
      <c r="F15" s="24">
        <v>157196</v>
      </c>
    </row>
    <row r="16" spans="5:6" ht="12.75">
      <c r="E16" s="24"/>
      <c r="F16" s="24"/>
    </row>
    <row r="17" spans="1:6" ht="12.75">
      <c r="A17" s="4" t="s">
        <v>102</v>
      </c>
      <c r="E17" s="24"/>
      <c r="F17" s="24"/>
    </row>
    <row r="18" spans="5:6" ht="6" customHeight="1">
      <c r="E18" s="24"/>
      <c r="F18" s="24"/>
    </row>
    <row r="19" spans="2:6" ht="12.75">
      <c r="B19" s="4" t="s">
        <v>69</v>
      </c>
      <c r="E19" s="24">
        <v>-15582</v>
      </c>
      <c r="F19" s="24">
        <v>-2654</v>
      </c>
    </row>
    <row r="20" spans="2:6" ht="12.75">
      <c r="B20" s="4" t="s">
        <v>70</v>
      </c>
      <c r="E20" s="24">
        <v>-9261</v>
      </c>
      <c r="F20" s="24">
        <v>-9057</v>
      </c>
    </row>
    <row r="21" spans="5:6" ht="4.5" customHeight="1">
      <c r="E21" s="27"/>
      <c r="F21" s="27"/>
    </row>
    <row r="22" spans="1:6" ht="12.75">
      <c r="A22" s="4" t="s">
        <v>71</v>
      </c>
      <c r="E22" s="24">
        <f>SUM(E15:E21)</f>
        <v>148504</v>
      </c>
      <c r="F22" s="24">
        <f>SUM(F15:F21)</f>
        <v>145485</v>
      </c>
    </row>
    <row r="23" spans="5:6" ht="12.75">
      <c r="E23" s="24"/>
      <c r="F23" s="24"/>
    </row>
    <row r="24" spans="2:6" ht="12.75">
      <c r="B24" s="4" t="s">
        <v>72</v>
      </c>
      <c r="E24" s="24">
        <v>159603</v>
      </c>
      <c r="F24" s="24">
        <v>-239146</v>
      </c>
    </row>
    <row r="25" spans="2:6" ht="12.75">
      <c r="B25" s="4" t="s">
        <v>73</v>
      </c>
      <c r="E25" s="24">
        <v>59628</v>
      </c>
      <c r="F25" s="24">
        <v>89938</v>
      </c>
    </row>
    <row r="26" spans="5:6" ht="4.5" customHeight="1">
      <c r="E26" s="27"/>
      <c r="F26" s="27"/>
    </row>
    <row r="27" spans="1:6" ht="12.75">
      <c r="A27" s="4" t="s">
        <v>118</v>
      </c>
      <c r="E27" s="24">
        <f>SUM(E22:E26)</f>
        <v>367735</v>
      </c>
      <c r="F27" s="24">
        <f>SUM(F22:F26)</f>
        <v>-3723</v>
      </c>
    </row>
    <row r="28" spans="5:6" ht="12.75">
      <c r="E28" s="24"/>
      <c r="F28" s="24"/>
    </row>
    <row r="29" spans="2:6" ht="12.75">
      <c r="B29" s="4" t="s">
        <v>76</v>
      </c>
      <c r="E29" s="24">
        <v>3240</v>
      </c>
      <c r="F29" s="24">
        <v>2789</v>
      </c>
    </row>
    <row r="30" spans="2:6" ht="12.75">
      <c r="B30" s="4" t="s">
        <v>77</v>
      </c>
      <c r="E30" s="24">
        <v>-44224</v>
      </c>
      <c r="F30" s="24">
        <v>-30918</v>
      </c>
    </row>
    <row r="31" spans="2:6" ht="12.75">
      <c r="B31" s="4" t="s">
        <v>78</v>
      </c>
      <c r="E31" s="27">
        <v>-75836</v>
      </c>
      <c r="F31" s="27">
        <v>-41418</v>
      </c>
    </row>
    <row r="32" spans="1:6" ht="12.75">
      <c r="A32" s="4" t="s">
        <v>119</v>
      </c>
      <c r="E32" s="25">
        <f>SUM(E27:E31)</f>
        <v>250915</v>
      </c>
      <c r="F32" s="25">
        <f>SUM(F27:F31)</f>
        <v>-73270</v>
      </c>
    </row>
    <row r="33" spans="5:6" ht="12.75">
      <c r="E33" s="24"/>
      <c r="F33" s="24"/>
    </row>
    <row r="34" spans="1:6" ht="12.75">
      <c r="A34" s="13" t="s">
        <v>95</v>
      </c>
      <c r="E34" s="24"/>
      <c r="F34" s="24"/>
    </row>
    <row r="35" spans="1:6" ht="12.75" hidden="1">
      <c r="A35" s="13"/>
      <c r="B35" s="4" t="s">
        <v>117</v>
      </c>
      <c r="E35" s="24">
        <v>0</v>
      </c>
      <c r="F35" s="24">
        <v>0</v>
      </c>
    </row>
    <row r="36" spans="2:6" ht="12.75">
      <c r="B36" s="4" t="s">
        <v>96</v>
      </c>
      <c r="E36" s="32">
        <v>68161</v>
      </c>
      <c r="F36" s="32">
        <v>-39745</v>
      </c>
    </row>
    <row r="37" spans="1:6" ht="14.25" customHeight="1">
      <c r="A37" s="4" t="s">
        <v>131</v>
      </c>
      <c r="E37" s="25">
        <f>SUM(E35:E36)</f>
        <v>68161</v>
      </c>
      <c r="F37" s="25">
        <f>SUM(F35:F36)</f>
        <v>-39745</v>
      </c>
    </row>
    <row r="38" spans="5:6" ht="14.25" customHeight="1">
      <c r="E38" s="24"/>
      <c r="F38" s="24"/>
    </row>
    <row r="39" spans="1:6" ht="12.75">
      <c r="A39" s="13" t="s">
        <v>74</v>
      </c>
      <c r="E39" s="24"/>
      <c r="F39" s="24"/>
    </row>
    <row r="40" spans="2:6" ht="12.75">
      <c r="B40" s="4" t="s">
        <v>93</v>
      </c>
      <c r="E40" s="24">
        <v>138252</v>
      </c>
      <c r="F40" s="24">
        <v>-38936</v>
      </c>
    </row>
    <row r="41" spans="2:6" ht="12.75">
      <c r="B41" s="4" t="s">
        <v>75</v>
      </c>
      <c r="E41" s="24">
        <v>-109340</v>
      </c>
      <c r="F41" s="24">
        <v>146765</v>
      </c>
    </row>
    <row r="42" spans="2:6" ht="12.75" hidden="1">
      <c r="B42" s="4" t="s">
        <v>94</v>
      </c>
      <c r="E42" s="27">
        <v>0</v>
      </c>
      <c r="F42" s="27" t="s">
        <v>127</v>
      </c>
    </row>
    <row r="43" spans="1:6" ht="12.75">
      <c r="A43" s="4" t="s">
        <v>138</v>
      </c>
      <c r="E43" s="25">
        <f>SUM(E40:E42)</f>
        <v>28912</v>
      </c>
      <c r="F43" s="25">
        <f>SUM(F40:F42)</f>
        <v>107829</v>
      </c>
    </row>
    <row r="44" spans="5:6" ht="12.75">
      <c r="E44" s="24"/>
      <c r="F44" s="24"/>
    </row>
    <row r="45" spans="1:6" ht="12.75">
      <c r="A45" s="4" t="s">
        <v>111</v>
      </c>
      <c r="E45" s="24">
        <f>E32+E37+E43</f>
        <v>347988</v>
      </c>
      <c r="F45" s="24">
        <f>F32+F37+F43</f>
        <v>-5186</v>
      </c>
    </row>
    <row r="46" spans="5:6" ht="12.75">
      <c r="E46" s="24"/>
      <c r="F46" s="24"/>
    </row>
    <row r="47" spans="1:6" ht="12.75">
      <c r="A47" s="13" t="s">
        <v>112</v>
      </c>
      <c r="E47" s="24">
        <v>188360</v>
      </c>
      <c r="F47" s="24">
        <v>266948</v>
      </c>
    </row>
    <row r="48" spans="5:6" ht="4.5" customHeight="1">
      <c r="E48" s="27"/>
      <c r="F48" s="27"/>
    </row>
    <row r="49" spans="1:6" ht="12.75">
      <c r="A49" s="13" t="s">
        <v>150</v>
      </c>
      <c r="E49" s="24">
        <f>SUM(E45:E48)</f>
        <v>536348</v>
      </c>
      <c r="F49" s="24">
        <f>SUM(F45:F48)</f>
        <v>261762</v>
      </c>
    </row>
    <row r="50" spans="5:6" ht="4.5" customHeight="1" thickBot="1">
      <c r="E50" s="31"/>
      <c r="F50" s="31"/>
    </row>
    <row r="51" spans="5:6" ht="12.75">
      <c r="E51" s="24"/>
      <c r="F51" s="24"/>
    </row>
    <row r="52" spans="5:6" ht="12.75">
      <c r="E52" s="24"/>
      <c r="F52" s="24"/>
    </row>
    <row r="53" ht="12.75">
      <c r="A53" s="4" t="s">
        <v>64</v>
      </c>
    </row>
    <row r="55" spans="5:6" ht="12.75">
      <c r="E55" s="41" t="s">
        <v>144</v>
      </c>
      <c r="F55" s="41" t="s">
        <v>146</v>
      </c>
    </row>
    <row r="56" spans="5:6" ht="12.75">
      <c r="E56" s="35" t="s">
        <v>9</v>
      </c>
      <c r="F56" s="35" t="s">
        <v>9</v>
      </c>
    </row>
    <row r="57" spans="2:6" ht="12.75">
      <c r="B57" s="4" t="s">
        <v>38</v>
      </c>
      <c r="E57" s="24">
        <v>391879</v>
      </c>
      <c r="F57" s="24">
        <v>199921</v>
      </c>
    </row>
    <row r="58" spans="2:6" ht="12.75">
      <c r="B58" s="4" t="s">
        <v>65</v>
      </c>
      <c r="E58" s="24">
        <v>147645</v>
      </c>
      <c r="F58" s="24">
        <v>147897</v>
      </c>
    </row>
    <row r="59" spans="2:6" ht="12.75" customHeight="1">
      <c r="B59" s="4" t="s">
        <v>89</v>
      </c>
      <c r="E59" s="24">
        <v>0</v>
      </c>
      <c r="F59" s="24">
        <v>-27624</v>
      </c>
    </row>
    <row r="60" spans="5:6" ht="3.75" customHeight="1">
      <c r="E60" s="27"/>
      <c r="F60" s="27"/>
    </row>
    <row r="61" spans="5:6" ht="12.75">
      <c r="E61" s="32">
        <f>SUM(E57:E59)</f>
        <v>539524</v>
      </c>
      <c r="F61" s="32">
        <f>SUM(F57:F59)</f>
        <v>320194</v>
      </c>
    </row>
    <row r="62" spans="2:6" ht="14.25" customHeight="1">
      <c r="B62" s="4" t="s">
        <v>90</v>
      </c>
      <c r="E62" s="32">
        <v>-2009</v>
      </c>
      <c r="F62" s="32">
        <v>-1915</v>
      </c>
    </row>
    <row r="63" spans="2:6" ht="14.25" customHeight="1">
      <c r="B63" s="4" t="s">
        <v>140</v>
      </c>
      <c r="E63" s="27">
        <v>-1167</v>
      </c>
      <c r="F63" s="27">
        <v>-56517</v>
      </c>
    </row>
    <row r="64" spans="5:6" ht="12.75">
      <c r="E64" s="21">
        <f>SUM(E61:E63)</f>
        <v>536348</v>
      </c>
      <c r="F64" s="21">
        <f>SUM(F61:F63)</f>
        <v>261762</v>
      </c>
    </row>
    <row r="65" spans="5:6" ht="3" customHeight="1" thickBot="1">
      <c r="E65" s="30"/>
      <c r="F65" s="30"/>
    </row>
    <row r="66" spans="5:6" ht="12.75">
      <c r="E66" s="36"/>
      <c r="F66" s="36"/>
    </row>
    <row r="68" ht="12.75">
      <c r="A68" s="4" t="s">
        <v>135</v>
      </c>
    </row>
    <row r="69" ht="12.75">
      <c r="B69" s="4" t="s">
        <v>136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SP Setia Bhd</cp:lastModifiedBy>
  <cp:lastPrinted>2005-09-15T02:58:16Z</cp:lastPrinted>
  <dcterms:created xsi:type="dcterms:W3CDTF">2002-11-07T06:38:29Z</dcterms:created>
  <dcterms:modified xsi:type="dcterms:W3CDTF">2005-09-21T08:17:45Z</dcterms:modified>
  <cp:category/>
  <cp:version/>
  <cp:contentType/>
  <cp:contentStatus/>
</cp:coreProperties>
</file>