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925" windowHeight="6030" tabRatio="686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sheet'!$A$1:$I$61</definedName>
    <definedName name="_xlnm.Print_Area" localSheetId="5">'cashflow'!$A$1:$I$74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<sst xmlns="http://schemas.openxmlformats.org/spreadsheetml/2006/main" count="223" uniqueCount="155">
  <si>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</si>
  <si>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</si>
  <si>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</si>
  <si>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</si>
  <si>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</si>
  <si>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</si>
  <si>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</si>
  <si>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</si>
  <si>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</si>
  <si>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</si>
  <si>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</si>
  <si>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</si>
  <si>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</si>
  <si>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</si>
  <si>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</si>
  <si>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</si>
  <si>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</si>
  <si>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</si>
  <si>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</si>
  <si>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</si>
  <si>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</si>
  <si>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</si>
  <si>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</si>
  <si>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</si>
  <si>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</si>
  <si>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</si>
  <si>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</si>
  <si>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</si>
  <si>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</si>
  <si>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</si>
  <si>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</si>
  <si>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Land Held for Development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</si>
  <si>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</si>
  <si>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</si>
  <si>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</si>
  <si>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</si>
  <si>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</si>
  <si>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</si>
  <si>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</si>
  <si>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</si>
  <si>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</si>
  <si>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</si>
  <si>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</si>
  <si>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</si>
  <si>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</si>
  <si>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</si>
  <si>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</si>
  <si>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</si>
  <si>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</si>
  <si>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</si>
  <si>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</si>
  <si>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</si>
  <si>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</si>
  <si>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</si>
  <si>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</si>
  <si>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</si>
  <si>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</si>
  <si>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</si>
  <si>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Merger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</si>
  <si>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</si>
  <si>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</si>
  <si>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</si>
  <si>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</si>
  <si>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</si>
  <si>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</si>
  <si>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Issue of shares</t>
  </si>
  <si>
    <t>Share issue expenses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</si>
  <si>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</si>
  <si>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</si>
  <si>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</si>
  <si>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</si>
  <si>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</si>
  <si>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</si>
  <si>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</si>
  <si>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</si>
  <si>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</si>
  <si>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</si>
  <si>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</si>
  <si>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</si>
  <si>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</si>
  <si>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</si>
  <si>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</si>
  <si>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</si>
  <si>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</si>
  <si>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</si>
  <si>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</si>
  <si>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</si>
  <si>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5-7</t>
  </si>
  <si>
    <t>8-11</t>
  </si>
  <si>
    <t>Land under development</t>
  </si>
  <si>
    <t>Amount owing by associated companies</t>
  </si>
  <si>
    <t>Minority Interests</t>
  </si>
  <si>
    <t>Net Tangible Assets Per Share (RM)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</si>
  <si>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</si>
  <si>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</si>
  <si>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</si>
  <si>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</si>
  <si>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</si>
  <si>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</si>
  <si>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</si>
  <si>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 xml:space="preserve"> Other investments</t>
  </si>
  <si>
    <t>Notes to the Interim Financial Report</t>
  </si>
  <si>
    <t>Shareholders' Equity</t>
  </si>
  <si>
    <t>Share of profit less losses of associated companies</t>
  </si>
  <si>
    <t xml:space="preserve">END OF </t>
  </si>
  <si>
    <t xml:space="preserve">CURRENT </t>
  </si>
  <si>
    <t>Profit before tax</t>
  </si>
  <si>
    <t>Adjustments for:-</t>
  </si>
  <si>
    <t>Balance at 1.11.2002</t>
  </si>
  <si>
    <t>Current tax assets</t>
  </si>
  <si>
    <t>Current tax liabilities</t>
  </si>
  <si>
    <t>Deferred Tax Liabilities</t>
  </si>
  <si>
    <t>Short term borrowings</t>
  </si>
  <si>
    <t>31/10/2003</t>
  </si>
  <si>
    <t>Balance at 1.11.2003</t>
  </si>
  <si>
    <t>Deferred tax assets</t>
  </si>
  <si>
    <t>(The Condensed Consolidated Income Statements should be read in conjunction with the Annual Financial Report for the year ended 31 October 2003)</t>
  </si>
  <si>
    <t>for the year ended 31 October 2003)</t>
  </si>
  <si>
    <t>(The Condensed Consolidated Statement of Changes in Equity should be read in conjunction with the Annual Financial Report for the year ended 31 October 2003)</t>
  </si>
  <si>
    <t xml:space="preserve">Additional Information Required by the Listing Requirements of </t>
  </si>
  <si>
    <t>- 1-for-3 rights issue</t>
  </si>
  <si>
    <t>Final Dividend paid</t>
  </si>
  <si>
    <t>Bursa Malaysia Securities Berhad</t>
  </si>
  <si>
    <t>Net cash used in investing activities</t>
  </si>
  <si>
    <t>Net changes in cash and cash equivalents</t>
  </si>
  <si>
    <t>Interim Dividend declared</t>
  </si>
  <si>
    <t>Cash and cash equivalents at 1 November</t>
  </si>
  <si>
    <t>Interim Dividend paid</t>
  </si>
  <si>
    <t>(The Condensed Consolidated cash flow statement should be read in conjunction with the Annual Financial Report for the year ended 31 October 2003)</t>
  </si>
  <si>
    <t>31 October 2004</t>
  </si>
  <si>
    <t>Interim Financial Report - 31 October 2004</t>
  </si>
  <si>
    <t>FOR THE FINANCIAL QUARTER ENDED 31 OCTOBER 2004</t>
  </si>
  <si>
    <t>31/10/2004</t>
  </si>
  <si>
    <t>FOURTH QUARTER</t>
  </si>
  <si>
    <t>FOR THE PERIOD ENDED 31 OCTOBER 2004</t>
  </si>
  <si>
    <t>CUMULATIVE QUARTER</t>
  </si>
  <si>
    <t>Net profit/(loss) from investing activities</t>
  </si>
  <si>
    <t>Balance at 31.10.2003</t>
  </si>
  <si>
    <t>Dividend proposed</t>
  </si>
  <si>
    <t>AS AT</t>
  </si>
  <si>
    <t xml:space="preserve">FINANCIAL </t>
  </si>
  <si>
    <t>2004</t>
  </si>
  <si>
    <t>2003</t>
  </si>
  <si>
    <t>Cash and cash equivalents at 31 October</t>
  </si>
  <si>
    <t>(The figures have been audited)</t>
  </si>
  <si>
    <t>Balance at 31.10.2004</t>
  </si>
  <si>
    <t>Dividend Proposed</t>
  </si>
  <si>
    <t>- pursuant to exercise of warrants</t>
  </si>
  <si>
    <t xml:space="preserve">- pursuant to ESOS </t>
  </si>
  <si>
    <t>Transfer to merger reserve</t>
  </si>
  <si>
    <t>Equity investments</t>
  </si>
  <si>
    <t xml:space="preserve">          Escrow Accounts &amp; Sinking Fund</t>
  </si>
  <si>
    <t>Cash generated from/(used in) operations</t>
  </si>
  <si>
    <t>Net cash generated from/(used in) operating activities</t>
  </si>
  <si>
    <t>Net cash (used In)/generated from financing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</si>
</sst>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65" fontId="6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4" xfId="15" applyFont="1" applyBorder="1" applyAlignment="1">
      <alignment/>
    </xf>
    <xf numFmtId="165" fontId="4" fillId="0" borderId="4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4" fillId="0" borderId="0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9" fontId="4" fillId="0" borderId="0" xfId="21" applyFont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5" fontId="6" fillId="0" borderId="0" xfId="0" applyNumberFormat="1" applyFont="1" applyFill="1" applyAlignment="1" quotePrefix="1">
      <alignment horizontal="center"/>
    </xf>
    <xf numFmtId="165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5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43" fontId="4" fillId="0" borderId="3" xfId="15" applyFont="1" applyFill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1">
      <selection activeCell="E21" sqref="E21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35"/>
    </row>
    <row r="9" ht="12.75">
      <c r="D9" s="36"/>
    </row>
    <row r="17" spans="1:5" ht="18.75" customHeight="1">
      <c r="A17" s="66" t="s">
        <v>22</v>
      </c>
      <c r="B17" s="66"/>
      <c r="C17" s="66"/>
      <c r="D17" s="66"/>
      <c r="E17" s="66"/>
    </row>
    <row r="18" spans="1:5" ht="18.75" customHeight="1">
      <c r="A18" s="66" t="s">
        <v>69</v>
      </c>
      <c r="B18" s="66"/>
      <c r="C18" s="66"/>
      <c r="D18" s="66"/>
      <c r="E18" s="66"/>
    </row>
    <row r="19" spans="1:5" ht="18.75" customHeight="1">
      <c r="A19" s="66" t="s">
        <v>24</v>
      </c>
      <c r="B19" s="66"/>
      <c r="C19" s="66"/>
      <c r="D19" s="66"/>
      <c r="E19" s="66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66" t="s">
        <v>70</v>
      </c>
      <c r="B23" s="66"/>
      <c r="C23" s="66"/>
      <c r="D23" s="66"/>
      <c r="E23" s="66"/>
    </row>
    <row r="24" spans="1:5" ht="18.75">
      <c r="A24" s="67" t="s">
        <v>129</v>
      </c>
      <c r="B24" s="67"/>
      <c r="C24" s="67"/>
      <c r="D24" s="67"/>
      <c r="E24" s="67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60" zoomScaleNormal="75" workbookViewId="0" topLeftCell="A11">
      <selection activeCell="A8" sqref="A8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69" t="s">
        <v>22</v>
      </c>
      <c r="B3" s="69"/>
      <c r="C3" s="69"/>
      <c r="D3" s="69"/>
      <c r="E3" s="69"/>
      <c r="F3" s="69"/>
      <c r="G3" s="69"/>
      <c r="H3" s="69"/>
      <c r="I3" s="69"/>
    </row>
    <row r="4" spans="1:9" ht="14.25" customHeight="1">
      <c r="A4" s="69" t="s">
        <v>69</v>
      </c>
      <c r="B4" s="69"/>
      <c r="C4" s="69"/>
      <c r="D4" s="69"/>
      <c r="E4" s="69"/>
      <c r="F4" s="69"/>
      <c r="G4" s="69"/>
      <c r="H4" s="69"/>
      <c r="I4" s="69"/>
    </row>
    <row r="5" spans="1:9" ht="14.25" customHeight="1">
      <c r="A5" s="69" t="s">
        <v>24</v>
      </c>
      <c r="B5" s="69"/>
      <c r="C5" s="69"/>
      <c r="D5" s="69"/>
      <c r="E5" s="69"/>
      <c r="F5" s="69"/>
      <c r="G5" s="69"/>
      <c r="H5" s="69"/>
      <c r="I5" s="69"/>
    </row>
    <row r="7" spans="1:9" ht="12.75" customHeight="1">
      <c r="A7" s="68" t="s">
        <v>130</v>
      </c>
      <c r="B7" s="68"/>
      <c r="C7" s="68"/>
      <c r="D7" s="68"/>
      <c r="E7" s="68"/>
      <c r="F7" s="68"/>
      <c r="G7" s="68"/>
      <c r="H7" s="68"/>
      <c r="I7" s="68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83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82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84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85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86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101</v>
      </c>
      <c r="B26" s="6"/>
      <c r="C26" s="6"/>
      <c r="D26" s="6"/>
      <c r="E26" s="6"/>
      <c r="F26" s="6"/>
      <c r="I26" s="8" t="s">
        <v>87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32" t="s">
        <v>119</v>
      </c>
      <c r="B28" s="6"/>
      <c r="C28" s="6"/>
      <c r="D28" s="6"/>
      <c r="E28" s="6"/>
      <c r="F28" s="6"/>
    </row>
    <row r="29" spans="2:9" ht="15">
      <c r="B29" s="6" t="s">
        <v>122</v>
      </c>
      <c r="C29" s="6"/>
      <c r="D29" s="6"/>
      <c r="E29" s="6"/>
      <c r="F29" s="6"/>
      <c r="G29" s="7"/>
      <c r="I29" s="9" t="s">
        <v>88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="75" zoomScaleNormal="75" workbookViewId="0" topLeftCell="A1">
      <selection activeCell="K41" sqref="K41"/>
    </sheetView>
  </sheetViews>
  <sheetFormatPr defaultColWidth="9.140625" defaultRowHeight="12.75"/>
  <cols>
    <col min="1" max="1" width="2.8515625" style="4" customWidth="1"/>
    <col min="2" max="2" width="3.00390625" style="4" customWidth="1"/>
    <col min="3" max="3" width="32.57421875" style="4" customWidth="1"/>
    <col min="4" max="4" width="9.140625" style="4" customWidth="1"/>
    <col min="5" max="5" width="15.57421875" style="4" bestFit="1" customWidth="1"/>
    <col min="6" max="6" width="9.140625" style="4" customWidth="1"/>
    <col min="7" max="7" width="12.28125" style="4" bestFit="1" customWidth="1"/>
    <col min="8" max="16384" width="9.140625" style="4" customWidth="1"/>
  </cols>
  <sheetData>
    <row r="1" ht="15">
      <c r="I1" s="7">
        <v>1</v>
      </c>
    </row>
    <row r="2" ht="14.25">
      <c r="D2" s="2" t="s">
        <v>22</v>
      </c>
    </row>
    <row r="3" ht="14.25">
      <c r="D3" s="2" t="s">
        <v>23</v>
      </c>
    </row>
    <row r="4" ht="14.25">
      <c r="D4" s="2" t="s">
        <v>24</v>
      </c>
    </row>
    <row r="5" ht="14.25">
      <c r="D5" s="2" t="s">
        <v>25</v>
      </c>
    </row>
    <row r="6" spans="3:7" ht="15">
      <c r="C6" s="34"/>
      <c r="D6" s="39" t="s">
        <v>131</v>
      </c>
      <c r="E6" s="34"/>
      <c r="F6" s="40"/>
      <c r="G6" s="34"/>
    </row>
    <row r="8" spans="5:7" ht="12.75">
      <c r="E8" s="10" t="s">
        <v>26</v>
      </c>
      <c r="F8" s="10"/>
      <c r="G8" s="10" t="s">
        <v>26</v>
      </c>
    </row>
    <row r="9" spans="5:7" ht="12.75">
      <c r="E9" s="10" t="s">
        <v>27</v>
      </c>
      <c r="F9" s="10"/>
      <c r="G9" s="10" t="s">
        <v>27</v>
      </c>
    </row>
    <row r="10" spans="5:7" ht="12.75">
      <c r="E10" s="33" t="s">
        <v>104</v>
      </c>
      <c r="F10" s="10"/>
      <c r="G10" s="10" t="s">
        <v>4</v>
      </c>
    </row>
    <row r="11" spans="5:7" ht="12.75">
      <c r="E11" s="33" t="s">
        <v>105</v>
      </c>
      <c r="F11" s="10"/>
      <c r="G11" s="10" t="s">
        <v>28</v>
      </c>
    </row>
    <row r="12" spans="5:7" ht="12.75">
      <c r="E12" s="33" t="s">
        <v>3</v>
      </c>
      <c r="F12" s="10"/>
      <c r="G12" s="10" t="s">
        <v>29</v>
      </c>
    </row>
    <row r="13" spans="5:7" ht="12.75">
      <c r="E13" s="59" t="s">
        <v>132</v>
      </c>
      <c r="F13" s="10"/>
      <c r="G13" s="12" t="s">
        <v>113</v>
      </c>
    </row>
    <row r="14" spans="5:7" ht="12.75">
      <c r="E14" s="33" t="s">
        <v>9</v>
      </c>
      <c r="G14" s="10" t="s">
        <v>9</v>
      </c>
    </row>
    <row r="15" spans="5:8" ht="12.75">
      <c r="E15" s="13"/>
      <c r="F15" s="14"/>
      <c r="G15" s="13"/>
      <c r="H15" s="14"/>
    </row>
    <row r="16" spans="2:8" ht="12.75">
      <c r="B16" s="4" t="s">
        <v>30</v>
      </c>
      <c r="E16" s="41">
        <v>158935</v>
      </c>
      <c r="F16" s="14"/>
      <c r="G16" s="14">
        <v>158300</v>
      </c>
      <c r="H16" s="14"/>
    </row>
    <row r="17" spans="2:8" ht="12.75">
      <c r="B17" s="4" t="s">
        <v>31</v>
      </c>
      <c r="E17" s="41">
        <v>598884</v>
      </c>
      <c r="F17" s="14"/>
      <c r="G17" s="14">
        <v>785941</v>
      </c>
      <c r="H17" s="14"/>
    </row>
    <row r="18" spans="2:8" ht="12.75">
      <c r="B18" s="4" t="s">
        <v>32</v>
      </c>
      <c r="E18" s="41">
        <v>176932</v>
      </c>
      <c r="F18" s="14"/>
      <c r="G18" s="14">
        <v>97896</v>
      </c>
      <c r="H18" s="14"/>
    </row>
    <row r="19" spans="2:8" ht="12.75">
      <c r="B19" s="4" t="s">
        <v>33</v>
      </c>
      <c r="E19" s="41">
        <v>28259</v>
      </c>
      <c r="F19" s="14"/>
      <c r="G19" s="14">
        <v>40891</v>
      </c>
      <c r="H19" s="14"/>
    </row>
    <row r="20" spans="2:8" ht="12.75">
      <c r="B20" s="4" t="s">
        <v>38</v>
      </c>
      <c r="E20" s="41">
        <v>345</v>
      </c>
      <c r="F20" s="14"/>
      <c r="G20" s="14">
        <v>326</v>
      </c>
      <c r="H20" s="14"/>
    </row>
    <row r="21" spans="2:8" ht="12.75">
      <c r="B21" s="4" t="s">
        <v>115</v>
      </c>
      <c r="E21" s="41">
        <v>2092</v>
      </c>
      <c r="F21" s="14"/>
      <c r="G21" s="14">
        <v>1656</v>
      </c>
      <c r="H21" s="14"/>
    </row>
    <row r="22" spans="2:8" ht="12.75">
      <c r="B22" s="4" t="s">
        <v>34</v>
      </c>
      <c r="E22" s="41"/>
      <c r="F22" s="14"/>
      <c r="G22" s="14"/>
      <c r="H22" s="14"/>
    </row>
    <row r="23" spans="3:8" ht="12.75">
      <c r="C23" s="4" t="s">
        <v>89</v>
      </c>
      <c r="E23" s="41">
        <v>673953</v>
      </c>
      <c r="F23" s="14"/>
      <c r="G23" s="14">
        <v>527979</v>
      </c>
      <c r="H23" s="14"/>
    </row>
    <row r="24" spans="3:8" ht="12.75">
      <c r="C24" s="4" t="s">
        <v>35</v>
      </c>
      <c r="E24" s="41">
        <v>37711</v>
      </c>
      <c r="F24" s="14"/>
      <c r="G24" s="14">
        <v>56947</v>
      </c>
      <c r="H24" s="14"/>
    </row>
    <row r="25" spans="3:8" ht="12.75">
      <c r="C25" s="4" t="s">
        <v>36</v>
      </c>
      <c r="E25" s="41">
        <v>15146</v>
      </c>
      <c r="F25" s="14"/>
      <c r="G25" s="14">
        <v>17950</v>
      </c>
      <c r="H25" s="14"/>
    </row>
    <row r="26" spans="3:8" ht="12.75">
      <c r="C26" s="4" t="s">
        <v>37</v>
      </c>
      <c r="E26" s="41">
        <v>362026</v>
      </c>
      <c r="F26" s="14"/>
      <c r="G26" s="14">
        <v>335095</v>
      </c>
      <c r="H26" s="14"/>
    </row>
    <row r="27" spans="3:8" ht="12.75">
      <c r="C27" s="4" t="s">
        <v>90</v>
      </c>
      <c r="E27" s="41">
        <v>79357</v>
      </c>
      <c r="F27" s="14"/>
      <c r="G27" s="14">
        <v>13439</v>
      </c>
      <c r="H27" s="14"/>
    </row>
    <row r="28" spans="3:8" ht="12.75">
      <c r="C28" s="4" t="s">
        <v>109</v>
      </c>
      <c r="E28" s="41">
        <v>5172</v>
      </c>
      <c r="F28" s="14"/>
      <c r="G28" s="14">
        <v>5404</v>
      </c>
      <c r="H28" s="14"/>
    </row>
    <row r="29" spans="3:8" ht="12.75">
      <c r="C29" s="34" t="s">
        <v>39</v>
      </c>
      <c r="E29" s="41">
        <v>351043</v>
      </c>
      <c r="F29" s="14"/>
      <c r="G29" s="14">
        <v>160700</v>
      </c>
      <c r="H29" s="14"/>
    </row>
    <row r="30" spans="3:8" ht="12.75">
      <c r="C30" s="4" t="s">
        <v>68</v>
      </c>
      <c r="E30" s="41">
        <v>105735</v>
      </c>
      <c r="F30" s="14"/>
      <c r="G30" s="14">
        <v>108148</v>
      </c>
      <c r="H30" s="14"/>
    </row>
    <row r="31" spans="5:8" ht="12.75">
      <c r="E31" s="42">
        <f>SUM(E23:E30)</f>
        <v>1630143</v>
      </c>
      <c r="F31" s="15"/>
      <c r="G31" s="15">
        <f>SUM(G23:G30)</f>
        <v>1225662</v>
      </c>
      <c r="H31" s="14"/>
    </row>
    <row r="32" spans="5:8" ht="12.75">
      <c r="E32" s="41"/>
      <c r="F32" s="14"/>
      <c r="G32" s="14"/>
      <c r="H32" s="14"/>
    </row>
    <row r="33" spans="2:8" ht="12.75">
      <c r="B33" s="4" t="s">
        <v>40</v>
      </c>
      <c r="E33" s="41"/>
      <c r="F33" s="14"/>
      <c r="G33" s="14"/>
      <c r="H33" s="14"/>
    </row>
    <row r="34" spans="3:8" ht="12.75">
      <c r="C34" s="4" t="s">
        <v>41</v>
      </c>
      <c r="E34" s="41">
        <v>331521</v>
      </c>
      <c r="F34" s="14"/>
      <c r="G34" s="14">
        <v>235062</v>
      </c>
      <c r="H34" s="14"/>
    </row>
    <row r="35" spans="3:8" ht="12.75">
      <c r="C35" s="4" t="s">
        <v>112</v>
      </c>
      <c r="E35" s="41">
        <v>333173</v>
      </c>
      <c r="F35" s="14"/>
      <c r="G35" s="14">
        <v>89387</v>
      </c>
      <c r="H35" s="14"/>
    </row>
    <row r="36" spans="3:8" ht="12.75">
      <c r="C36" s="4" t="s">
        <v>93</v>
      </c>
      <c r="E36" s="41">
        <v>20739</v>
      </c>
      <c r="F36" s="14"/>
      <c r="G36" s="14">
        <v>0</v>
      </c>
      <c r="H36" s="14"/>
    </row>
    <row r="37" spans="3:8" ht="12.75">
      <c r="C37" s="4" t="s">
        <v>110</v>
      </c>
      <c r="E37" s="41">
        <v>29339</v>
      </c>
      <c r="F37" s="14"/>
      <c r="G37" s="14">
        <v>11462</v>
      </c>
      <c r="H37" s="14"/>
    </row>
    <row r="38" spans="5:8" ht="12.75">
      <c r="E38" s="42">
        <f>SUM(E34:E37)</f>
        <v>714772</v>
      </c>
      <c r="F38" s="15"/>
      <c r="G38" s="15">
        <f>SUM(G34:G37)</f>
        <v>335911</v>
      </c>
      <c r="H38" s="14"/>
    </row>
    <row r="39" spans="2:8" ht="12.75">
      <c r="B39" s="4" t="s">
        <v>42</v>
      </c>
      <c r="E39" s="42">
        <f>E31-E38</f>
        <v>915371</v>
      </c>
      <c r="F39" s="15"/>
      <c r="G39" s="15">
        <f>G31-G38</f>
        <v>889751</v>
      </c>
      <c r="H39" s="14"/>
    </row>
    <row r="40" spans="5:8" ht="13.5" thickBot="1">
      <c r="E40" s="43">
        <f>E16+E17+E18+E19+E20+E39+E21</f>
        <v>1880818</v>
      </c>
      <c r="F40" s="16"/>
      <c r="G40" s="16">
        <f>G16+G17+G18+G19+G20+G39+G21</f>
        <v>1974761</v>
      </c>
      <c r="H40" s="14"/>
    </row>
    <row r="41" spans="5:8" ht="13.5" thickTop="1">
      <c r="E41" s="41"/>
      <c r="F41" s="14"/>
      <c r="G41" s="14"/>
      <c r="H41" s="14"/>
    </row>
    <row r="42" spans="2:8" ht="12.75">
      <c r="B42" s="4" t="s">
        <v>43</v>
      </c>
      <c r="E42" s="41"/>
      <c r="F42" s="14"/>
      <c r="G42" s="14"/>
      <c r="H42" s="14"/>
    </row>
    <row r="43" spans="2:8" ht="12.75">
      <c r="B43" s="4" t="s">
        <v>44</v>
      </c>
      <c r="E43" s="41">
        <v>568048</v>
      </c>
      <c r="F43" s="14"/>
      <c r="G43" s="14">
        <v>559422</v>
      </c>
      <c r="H43" s="14"/>
    </row>
    <row r="44" spans="2:8" ht="12.75">
      <c r="B44" s="4" t="s">
        <v>45</v>
      </c>
      <c r="E44" s="41"/>
      <c r="F44" s="14"/>
      <c r="G44" s="14"/>
      <c r="H44" s="14"/>
    </row>
    <row r="45" spans="3:8" ht="12.75">
      <c r="C45" s="4" t="s">
        <v>46</v>
      </c>
      <c r="E45" s="41">
        <v>249985</v>
      </c>
      <c r="F45" s="14"/>
      <c r="G45" s="14">
        <v>239011</v>
      </c>
      <c r="H45" s="14"/>
    </row>
    <row r="46" spans="3:8" ht="12.75" hidden="1">
      <c r="C46" s="4" t="s">
        <v>47</v>
      </c>
      <c r="E46" s="41">
        <v>0</v>
      </c>
      <c r="F46" s="14"/>
      <c r="G46" s="14">
        <v>0</v>
      </c>
      <c r="H46" s="14"/>
    </row>
    <row r="47" spans="3:8" ht="12.75">
      <c r="C47" s="4" t="s">
        <v>48</v>
      </c>
      <c r="E47" s="41">
        <v>1151</v>
      </c>
      <c r="F47" s="14"/>
      <c r="G47" s="14">
        <v>1151</v>
      </c>
      <c r="H47" s="14"/>
    </row>
    <row r="48" spans="3:8" ht="12.75">
      <c r="C48" s="4" t="s">
        <v>49</v>
      </c>
      <c r="E48" s="41">
        <v>515762</v>
      </c>
      <c r="F48" s="14"/>
      <c r="G48" s="14">
        <v>436538</v>
      </c>
      <c r="H48" s="14"/>
    </row>
    <row r="49" spans="3:8" ht="12.75">
      <c r="C49" s="4" t="s">
        <v>63</v>
      </c>
      <c r="E49" s="44">
        <v>57259</v>
      </c>
      <c r="F49" s="17"/>
      <c r="G49" s="17">
        <v>31328</v>
      </c>
      <c r="H49" s="14"/>
    </row>
    <row r="50" spans="2:8" ht="12.75">
      <c r="B50" s="4" t="s">
        <v>102</v>
      </c>
      <c r="E50" s="41">
        <f>SUM(E43:E49)</f>
        <v>1392205</v>
      </c>
      <c r="F50" s="14"/>
      <c r="G50" s="14">
        <f>SUM(G43:G49)</f>
        <v>1267450</v>
      </c>
      <c r="H50" s="14"/>
    </row>
    <row r="51" spans="2:8" ht="12.75">
      <c r="B51" s="4" t="s">
        <v>91</v>
      </c>
      <c r="E51" s="41">
        <v>1363</v>
      </c>
      <c r="F51" s="14"/>
      <c r="G51" s="14">
        <v>1449</v>
      </c>
      <c r="H51" s="14"/>
    </row>
    <row r="52" spans="2:8" ht="12.75">
      <c r="B52" s="4" t="s">
        <v>50</v>
      </c>
      <c r="E52" s="41">
        <v>484847</v>
      </c>
      <c r="F52" s="14"/>
      <c r="G52" s="14">
        <v>703491</v>
      </c>
      <c r="H52" s="14"/>
    </row>
    <row r="53" spans="2:8" ht="12.75">
      <c r="B53" s="4" t="s">
        <v>51</v>
      </c>
      <c r="E53" s="41">
        <v>1446</v>
      </c>
      <c r="F53" s="14"/>
      <c r="G53" s="14">
        <v>1446</v>
      </c>
      <c r="H53" s="14"/>
    </row>
    <row r="54" spans="2:8" ht="12.75">
      <c r="B54" s="4" t="s">
        <v>111</v>
      </c>
      <c r="E54" s="41">
        <v>957</v>
      </c>
      <c r="F54" s="14"/>
      <c r="G54" s="14">
        <v>925</v>
      </c>
      <c r="H54" s="14"/>
    </row>
    <row r="55" spans="5:8" ht="13.5" thickBot="1">
      <c r="E55" s="43">
        <f>SUM(E50:E54)</f>
        <v>1880818</v>
      </c>
      <c r="F55" s="16"/>
      <c r="G55" s="16">
        <f>SUM(G50:G54)</f>
        <v>1974761</v>
      </c>
      <c r="H55" s="14"/>
    </row>
    <row r="56" spans="5:8" ht="13.5" thickTop="1">
      <c r="E56" s="41"/>
      <c r="F56" s="14"/>
      <c r="G56" s="14"/>
      <c r="H56" s="14"/>
    </row>
    <row r="57" spans="2:8" ht="13.5" thickBot="1">
      <c r="B57" s="4" t="s">
        <v>92</v>
      </c>
      <c r="E57" s="45">
        <f>E50/E43</f>
        <v>2.4508580260823027</v>
      </c>
      <c r="F57" s="19"/>
      <c r="G57" s="18">
        <v>2.27</v>
      </c>
      <c r="H57" s="14"/>
    </row>
    <row r="58" ht="13.5" thickTop="1">
      <c r="E58" s="64"/>
    </row>
    <row r="59" ht="12.75">
      <c r="E59" s="22"/>
    </row>
    <row r="60" ht="12.75">
      <c r="A60" s="4" t="s">
        <v>71</v>
      </c>
    </row>
    <row r="61" ht="12.75">
      <c r="B61" s="4" t="s">
        <v>117</v>
      </c>
    </row>
  </sheetData>
  <printOptions/>
  <pageMargins left="0.75" right="0" top="0.77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showGridLines="0" zoomScale="75" zoomScaleNormal="75" workbookViewId="0" topLeftCell="A1">
      <selection activeCell="B8" sqref="B8"/>
    </sheetView>
  </sheetViews>
  <sheetFormatPr defaultColWidth="9.140625" defaultRowHeight="12.75"/>
  <cols>
    <col min="1" max="1" width="2.421875" style="4" customWidth="1"/>
    <col min="2" max="2" width="46.57421875" style="4" customWidth="1"/>
    <col min="3" max="3" width="1.28515625" style="4" customWidth="1"/>
    <col min="4" max="4" width="12.28125" style="4" bestFit="1" customWidth="1"/>
    <col min="5" max="5" width="20.57421875" style="4" bestFit="1" customWidth="1"/>
    <col min="6" max="6" width="3.00390625" style="4" customWidth="1"/>
    <col min="7" max="7" width="12.28125" style="4" bestFit="1" customWidth="1"/>
    <col min="8" max="8" width="20.57421875" style="4" bestFit="1" customWidth="1"/>
    <col min="9" max="9" width="13.421875" style="4" customWidth="1"/>
    <col min="10" max="16384" width="9.140625" style="4" customWidth="1"/>
  </cols>
  <sheetData>
    <row r="1" ht="15.75">
      <c r="I1" s="20">
        <v>2</v>
      </c>
    </row>
    <row r="2" ht="14.25">
      <c r="E2" s="2" t="s">
        <v>22</v>
      </c>
    </row>
    <row r="3" ht="14.25">
      <c r="E3" s="2" t="s">
        <v>23</v>
      </c>
    </row>
    <row r="4" ht="14.25">
      <c r="E4" s="2" t="s">
        <v>24</v>
      </c>
    </row>
    <row r="5" ht="14.25">
      <c r="E5" s="2" t="s">
        <v>0</v>
      </c>
    </row>
    <row r="6" ht="14.25">
      <c r="E6" s="2" t="s">
        <v>134</v>
      </c>
    </row>
    <row r="7" ht="15">
      <c r="E7" s="27" t="s">
        <v>144</v>
      </c>
    </row>
    <row r="8" ht="13.5">
      <c r="E8" s="21"/>
    </row>
    <row r="9" spans="4:8" ht="12.75">
      <c r="D9" s="70" t="s">
        <v>133</v>
      </c>
      <c r="E9" s="70"/>
      <c r="G9" s="70" t="s">
        <v>135</v>
      </c>
      <c r="H9" s="70"/>
    </row>
    <row r="10" spans="4:9" ht="12.75">
      <c r="D10" s="10" t="s">
        <v>1</v>
      </c>
      <c r="E10" s="10" t="s">
        <v>4</v>
      </c>
      <c r="G10" s="10" t="s">
        <v>1</v>
      </c>
      <c r="H10" s="10" t="s">
        <v>4</v>
      </c>
      <c r="I10" s="5"/>
    </row>
    <row r="11" spans="4:9" ht="12.75">
      <c r="D11" s="10" t="s">
        <v>2</v>
      </c>
      <c r="E11" s="10" t="s">
        <v>2</v>
      </c>
      <c r="G11" s="10" t="s">
        <v>2</v>
      </c>
      <c r="H11" s="10" t="s">
        <v>2</v>
      </c>
      <c r="I11" s="5"/>
    </row>
    <row r="12" spans="4:9" ht="12.75">
      <c r="D12" s="10" t="s">
        <v>3</v>
      </c>
      <c r="E12" s="10" t="s">
        <v>5</v>
      </c>
      <c r="G12" s="10" t="s">
        <v>6</v>
      </c>
      <c r="H12" s="10" t="s">
        <v>5</v>
      </c>
      <c r="I12" s="5"/>
    </row>
    <row r="13" spans="4:9" ht="12.75">
      <c r="D13" s="10"/>
      <c r="E13" s="10" t="s">
        <v>3</v>
      </c>
      <c r="G13" s="10" t="s">
        <v>7</v>
      </c>
      <c r="H13" s="10" t="s">
        <v>8</v>
      </c>
      <c r="I13" s="5"/>
    </row>
    <row r="14" spans="4:9" ht="12.75">
      <c r="D14" s="60" t="s">
        <v>132</v>
      </c>
      <c r="E14" s="10" t="s">
        <v>113</v>
      </c>
      <c r="G14" s="10" t="s">
        <v>132</v>
      </c>
      <c r="H14" s="60" t="s">
        <v>113</v>
      </c>
      <c r="I14" s="5"/>
    </row>
    <row r="15" spans="4:9" ht="12.75">
      <c r="D15" s="10" t="s">
        <v>9</v>
      </c>
      <c r="E15" s="10" t="s">
        <v>9</v>
      </c>
      <c r="F15" s="10"/>
      <c r="G15" s="10" t="s">
        <v>9</v>
      </c>
      <c r="H15" s="10" t="s">
        <v>9</v>
      </c>
      <c r="I15" s="5"/>
    </row>
    <row r="16" ht="12.75">
      <c r="D16" s="34"/>
    </row>
    <row r="17" spans="2:9" ht="12.75">
      <c r="B17" s="4" t="s">
        <v>10</v>
      </c>
      <c r="D17" s="41">
        <v>301785</v>
      </c>
      <c r="E17" s="41">
        <v>225573</v>
      </c>
      <c r="F17" s="41"/>
      <c r="G17" s="41">
        <v>1025091</v>
      </c>
      <c r="H17" s="41">
        <v>821741</v>
      </c>
      <c r="I17" s="14"/>
    </row>
    <row r="18" spans="4:9" ht="12.75">
      <c r="D18" s="41"/>
      <c r="E18" s="41"/>
      <c r="F18" s="41"/>
      <c r="G18" s="41"/>
      <c r="H18" s="41"/>
      <c r="I18" s="14"/>
    </row>
    <row r="19" spans="2:9" ht="12.75">
      <c r="B19" s="4" t="s">
        <v>11</v>
      </c>
      <c r="D19" s="41">
        <v>-221756</v>
      </c>
      <c r="E19" s="41">
        <v>-169355</v>
      </c>
      <c r="F19" s="41"/>
      <c r="G19" s="41">
        <v>-766802</v>
      </c>
      <c r="H19" s="41">
        <v>-620335</v>
      </c>
      <c r="I19" s="14"/>
    </row>
    <row r="20" spans="4:9" ht="3" customHeight="1">
      <c r="D20" s="44"/>
      <c r="E20" s="44"/>
      <c r="F20" s="41"/>
      <c r="G20" s="44"/>
      <c r="H20" s="44"/>
      <c r="I20" s="14"/>
    </row>
    <row r="21" spans="2:9" ht="12.75">
      <c r="B21" s="4" t="s">
        <v>12</v>
      </c>
      <c r="D21" s="41">
        <f>SUM(D17:D19)</f>
        <v>80029</v>
      </c>
      <c r="E21" s="41">
        <f>SUM(E17:E19)</f>
        <v>56218</v>
      </c>
      <c r="F21" s="41"/>
      <c r="G21" s="41">
        <f>SUM(G17:G19)</f>
        <v>258289</v>
      </c>
      <c r="H21" s="41">
        <f>SUM(H17:H19)</f>
        <v>201406</v>
      </c>
      <c r="I21" s="14"/>
    </row>
    <row r="22" spans="4:9" ht="12.75">
      <c r="D22" s="41"/>
      <c r="E22" s="41"/>
      <c r="F22" s="41"/>
      <c r="G22" s="41"/>
      <c r="H22" s="41"/>
      <c r="I22" s="14"/>
    </row>
    <row r="23" spans="2:9" ht="12.75">
      <c r="B23" s="4" t="s">
        <v>13</v>
      </c>
      <c r="D23" s="41">
        <v>2393</v>
      </c>
      <c r="E23" s="41">
        <v>291</v>
      </c>
      <c r="F23" s="41"/>
      <c r="G23" s="41">
        <v>8648</v>
      </c>
      <c r="H23" s="41">
        <v>7233</v>
      </c>
      <c r="I23" s="14"/>
    </row>
    <row r="24" spans="4:9" ht="12.75">
      <c r="D24" s="41"/>
      <c r="E24" s="41"/>
      <c r="F24" s="41"/>
      <c r="G24" s="41"/>
      <c r="H24" s="41"/>
      <c r="I24" s="14"/>
    </row>
    <row r="25" spans="2:9" ht="12.75">
      <c r="B25" s="4" t="s">
        <v>14</v>
      </c>
      <c r="D25" s="41">
        <v>-8041</v>
      </c>
      <c r="E25" s="41">
        <v>-10643</v>
      </c>
      <c r="F25" s="41"/>
      <c r="G25" s="41">
        <v>-48196</v>
      </c>
      <c r="H25" s="41">
        <v>-42654</v>
      </c>
      <c r="I25" s="14"/>
    </row>
    <row r="26" spans="4:9" ht="3" customHeight="1">
      <c r="D26" s="44"/>
      <c r="E26" s="44"/>
      <c r="F26" s="41"/>
      <c r="G26" s="44"/>
      <c r="H26" s="44"/>
      <c r="I26" s="14"/>
    </row>
    <row r="27" spans="2:9" ht="12.75">
      <c r="B27" s="4" t="s">
        <v>15</v>
      </c>
      <c r="D27" s="41">
        <f>SUM(D21:D26)</f>
        <v>74381</v>
      </c>
      <c r="E27" s="41">
        <f>SUM(E21:E26)</f>
        <v>45866</v>
      </c>
      <c r="F27" s="41"/>
      <c r="G27" s="41">
        <f>SUM(G21:G25)</f>
        <v>218741</v>
      </c>
      <c r="H27" s="41">
        <f>SUM(H21:H25)</f>
        <v>165985</v>
      </c>
      <c r="I27" s="14"/>
    </row>
    <row r="28" spans="4:9" ht="12.75">
      <c r="D28" s="41"/>
      <c r="E28" s="41"/>
      <c r="F28" s="41"/>
      <c r="G28" s="41"/>
      <c r="H28" s="41"/>
      <c r="I28" s="14"/>
    </row>
    <row r="29" spans="2:9" ht="12.75">
      <c r="B29" s="4" t="s">
        <v>136</v>
      </c>
      <c r="D29" s="41">
        <v>1878</v>
      </c>
      <c r="E29" s="41">
        <v>-2193</v>
      </c>
      <c r="F29" s="41"/>
      <c r="G29" s="41">
        <v>8844</v>
      </c>
      <c r="H29" s="41">
        <v>4955</v>
      </c>
      <c r="I29" s="14"/>
    </row>
    <row r="30" spans="4:9" ht="12.75">
      <c r="D30" s="41"/>
      <c r="E30" s="41"/>
      <c r="F30" s="41"/>
      <c r="G30" s="41"/>
      <c r="H30" s="41"/>
      <c r="I30" s="14"/>
    </row>
    <row r="31" spans="2:9" ht="12.75">
      <c r="B31" s="4" t="s">
        <v>103</v>
      </c>
      <c r="D31" s="41">
        <v>2091</v>
      </c>
      <c r="E31" s="41">
        <v>2918</v>
      </c>
      <c r="F31" s="41"/>
      <c r="G31" s="41">
        <v>10613</v>
      </c>
      <c r="H31" s="41">
        <v>13083</v>
      </c>
      <c r="I31" s="14"/>
    </row>
    <row r="32" spans="4:9" ht="12.75">
      <c r="D32" s="41"/>
      <c r="E32" s="41"/>
      <c r="F32" s="41"/>
      <c r="G32" s="41"/>
      <c r="H32" s="41"/>
      <c r="I32" s="14"/>
    </row>
    <row r="33" spans="2:9" ht="12.75">
      <c r="B33" s="4" t="s">
        <v>16</v>
      </c>
      <c r="D33" s="41">
        <v>-922</v>
      </c>
      <c r="E33" s="41">
        <v>-1122</v>
      </c>
      <c r="F33" s="41"/>
      <c r="G33" s="41">
        <v>-3574</v>
      </c>
      <c r="H33" s="41">
        <v>-4934</v>
      </c>
      <c r="I33" s="14"/>
    </row>
    <row r="34" spans="4:9" ht="4.5" customHeight="1">
      <c r="D34" s="44"/>
      <c r="E34" s="44"/>
      <c r="F34" s="41"/>
      <c r="G34" s="44"/>
      <c r="H34" s="44"/>
      <c r="I34" s="14"/>
    </row>
    <row r="35" spans="2:9" ht="12.75">
      <c r="B35" s="4" t="s">
        <v>17</v>
      </c>
      <c r="D35" s="41">
        <f>SUM(D27:D34)</f>
        <v>77428</v>
      </c>
      <c r="E35" s="41">
        <f>SUM(E27:E34)</f>
        <v>45469</v>
      </c>
      <c r="F35" s="41"/>
      <c r="G35" s="41">
        <f>SUM(G27:G34)</f>
        <v>234624</v>
      </c>
      <c r="H35" s="41">
        <f>SUM(H27:H34)</f>
        <v>179089</v>
      </c>
      <c r="I35" s="14"/>
    </row>
    <row r="36" spans="4:9" ht="12.75">
      <c r="D36" s="41"/>
      <c r="E36" s="41"/>
      <c r="F36" s="41"/>
      <c r="G36" s="41"/>
      <c r="H36" s="41"/>
      <c r="I36" s="14"/>
    </row>
    <row r="37" spans="2:9" ht="12.75">
      <c r="B37" s="4" t="s">
        <v>18</v>
      </c>
      <c r="D37" s="41">
        <v>-27404</v>
      </c>
      <c r="E37" s="41">
        <v>-15059</v>
      </c>
      <c r="F37" s="41"/>
      <c r="G37" s="41">
        <v>-73512</v>
      </c>
      <c r="H37" s="41">
        <v>-53120</v>
      </c>
      <c r="I37" s="14"/>
    </row>
    <row r="38" spans="4:9" ht="3" customHeight="1">
      <c r="D38" s="44"/>
      <c r="E38" s="44"/>
      <c r="F38" s="41"/>
      <c r="G38" s="44"/>
      <c r="H38" s="44"/>
      <c r="I38" s="14"/>
    </row>
    <row r="39" spans="2:9" ht="12.75">
      <c r="B39" s="4" t="s">
        <v>19</v>
      </c>
      <c r="D39" s="41">
        <f>SUM(D35:D37)</f>
        <v>50024</v>
      </c>
      <c r="E39" s="41">
        <f>SUM(E35:E37)</f>
        <v>30410</v>
      </c>
      <c r="F39" s="41"/>
      <c r="G39" s="41">
        <f>SUM(G35:G37)</f>
        <v>161112</v>
      </c>
      <c r="H39" s="41">
        <f>SUM(H35:H37)</f>
        <v>125969</v>
      </c>
      <c r="I39" s="14"/>
    </row>
    <row r="40" spans="4:9" ht="12.75">
      <c r="D40" s="41"/>
      <c r="E40" s="41"/>
      <c r="F40" s="41"/>
      <c r="G40" s="41"/>
      <c r="H40" s="41"/>
      <c r="I40" s="14"/>
    </row>
    <row r="41" spans="2:8" ht="12.75">
      <c r="B41" s="4" t="s">
        <v>20</v>
      </c>
      <c r="D41" s="41">
        <v>119</v>
      </c>
      <c r="E41" s="41">
        <v>42</v>
      </c>
      <c r="F41" s="41"/>
      <c r="G41" s="41">
        <v>86</v>
      </c>
      <c r="H41" s="41">
        <v>62</v>
      </c>
    </row>
    <row r="42" spans="4:8" ht="3.75" customHeight="1">
      <c r="D42" s="46"/>
      <c r="E42" s="44"/>
      <c r="F42" s="34"/>
      <c r="G42" s="46"/>
      <c r="H42" s="46"/>
    </row>
    <row r="43" spans="2:8" ht="12.75">
      <c r="B43" s="4" t="s">
        <v>21</v>
      </c>
      <c r="D43" s="38">
        <f>SUM(D39:D42)</f>
        <v>50143</v>
      </c>
      <c r="E43" s="38">
        <f>SUM(E39:E42)</f>
        <v>30452</v>
      </c>
      <c r="F43" s="34"/>
      <c r="G43" s="38">
        <f>SUM(G39:G42)</f>
        <v>161198</v>
      </c>
      <c r="H43" s="38">
        <f>SUM(H39:H42)</f>
        <v>126031</v>
      </c>
    </row>
    <row r="44" spans="4:8" ht="3.75" customHeight="1" thickBot="1">
      <c r="D44" s="47"/>
      <c r="E44" s="47"/>
      <c r="F44" s="34"/>
      <c r="G44" s="47"/>
      <c r="H44" s="47"/>
    </row>
    <row r="45" spans="4:8" ht="12.75">
      <c r="D45" s="34"/>
      <c r="E45" s="34"/>
      <c r="F45" s="34"/>
      <c r="G45" s="34"/>
      <c r="H45" s="34"/>
    </row>
    <row r="46" spans="4:8" ht="12.75">
      <c r="D46" s="34"/>
      <c r="E46" s="34"/>
      <c r="F46" s="34"/>
      <c r="G46" s="34"/>
      <c r="H46" s="34"/>
    </row>
    <row r="47" spans="2:9" ht="12.75">
      <c r="B47" s="4" t="s">
        <v>95</v>
      </c>
      <c r="D47" s="58">
        <v>8.84</v>
      </c>
      <c r="E47" s="55">
        <v>5.46</v>
      </c>
      <c r="F47" s="34"/>
      <c r="G47" s="55">
        <v>28.54</v>
      </c>
      <c r="H47" s="34">
        <v>22.73</v>
      </c>
      <c r="I47" s="5"/>
    </row>
    <row r="48" spans="3:9" ht="2.25" customHeight="1" thickBot="1">
      <c r="C48" s="23"/>
      <c r="D48" s="47"/>
      <c r="E48" s="56"/>
      <c r="F48" s="34"/>
      <c r="G48" s="63"/>
      <c r="H48" s="47"/>
      <c r="I48" s="5"/>
    </row>
    <row r="49" spans="4:9" ht="12.75">
      <c r="D49" s="34"/>
      <c r="E49" s="57"/>
      <c r="F49" s="34"/>
      <c r="G49" s="62"/>
      <c r="H49" s="34"/>
      <c r="I49" s="5"/>
    </row>
    <row r="50" spans="2:9" ht="12.75">
      <c r="B50" s="4" t="s">
        <v>96</v>
      </c>
      <c r="D50" s="55">
        <v>8.43</v>
      </c>
      <c r="E50" s="55">
        <v>5.23</v>
      </c>
      <c r="F50" s="34"/>
      <c r="G50" s="62">
        <v>26.99</v>
      </c>
      <c r="H50" s="34">
        <v>22.29</v>
      </c>
      <c r="I50" s="5"/>
    </row>
    <row r="51" spans="4:8" ht="1.5" customHeight="1" thickBot="1">
      <c r="D51" s="47"/>
      <c r="E51" s="47"/>
      <c r="F51" s="34"/>
      <c r="G51" s="63"/>
      <c r="H51" s="47"/>
    </row>
    <row r="52" spans="4:8" ht="12.75">
      <c r="D52" s="34"/>
      <c r="E52" s="34"/>
      <c r="F52" s="34"/>
      <c r="G52" s="62"/>
      <c r="H52" s="34"/>
    </row>
    <row r="53" ht="12.75">
      <c r="G53" s="29"/>
    </row>
    <row r="55" ht="12.75">
      <c r="B55" s="4" t="s">
        <v>116</v>
      </c>
    </row>
  </sheetData>
  <mergeCells count="2">
    <mergeCell ref="D9:E9"/>
    <mergeCell ref="G9:H9"/>
  </mergeCells>
  <printOptions horizontalCentered="1"/>
  <pageMargins left="0" right="0" top="0.96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zoomScale="75" zoomScaleNormal="75" zoomScaleSheetLayoutView="100" workbookViewId="0" topLeftCell="C1">
      <selection activeCell="P17" sqref="P17"/>
    </sheetView>
  </sheetViews>
  <sheetFormatPr defaultColWidth="9.140625" defaultRowHeight="12.75"/>
  <cols>
    <col min="1" max="1" width="2.28125" style="4" customWidth="1"/>
    <col min="2" max="2" width="19.8515625" style="4" customWidth="1"/>
    <col min="3" max="3" width="9.14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3.7109375" style="4" customWidth="1"/>
    <col min="9" max="9" width="3.57421875" style="4" customWidth="1"/>
    <col min="10" max="10" width="13.7109375" style="4" customWidth="1"/>
    <col min="11" max="11" width="3.421875" style="4" customWidth="1"/>
    <col min="12" max="12" width="15.421875" style="4" bestFit="1" customWidth="1"/>
    <col min="13" max="13" width="3.421875" style="4" customWidth="1"/>
    <col min="14" max="14" width="14.421875" style="4" customWidth="1"/>
    <col min="15" max="15" width="3.28125" style="4" customWidth="1"/>
    <col min="16" max="16" width="12.28125" style="4" bestFit="1" customWidth="1"/>
    <col min="17" max="17" width="6.8515625" style="4" customWidth="1"/>
    <col min="18" max="18" width="4.421875" style="4" customWidth="1"/>
    <col min="19" max="16384" width="9.140625" style="4" customWidth="1"/>
  </cols>
  <sheetData>
    <row r="1" ht="15">
      <c r="R1" s="7">
        <v>3</v>
      </c>
    </row>
    <row r="2" ht="14.25">
      <c r="I2" s="2" t="s">
        <v>22</v>
      </c>
    </row>
    <row r="3" ht="14.25">
      <c r="I3" s="2" t="s">
        <v>23</v>
      </c>
    </row>
    <row r="4" ht="14.25">
      <c r="I4" s="2" t="s">
        <v>24</v>
      </c>
    </row>
    <row r="5" ht="14.25">
      <c r="I5" s="2" t="s">
        <v>52</v>
      </c>
    </row>
    <row r="6" ht="14.25">
      <c r="I6" s="2" t="s">
        <v>134</v>
      </c>
    </row>
    <row r="7" ht="15">
      <c r="I7" s="27" t="s">
        <v>144</v>
      </c>
    </row>
    <row r="8" ht="13.5">
      <c r="I8" s="11"/>
    </row>
    <row r="9" spans="4:17" ht="12.75">
      <c r="D9" s="5" t="s">
        <v>53</v>
      </c>
      <c r="E9" s="5"/>
      <c r="F9" s="5" t="s">
        <v>56</v>
      </c>
      <c r="G9" s="5"/>
      <c r="H9" s="5" t="s">
        <v>58</v>
      </c>
      <c r="I9" s="5"/>
      <c r="J9" s="5" t="s">
        <v>60</v>
      </c>
      <c r="K9" s="5"/>
      <c r="L9" s="5" t="s">
        <v>61</v>
      </c>
      <c r="M9" s="5"/>
      <c r="N9" s="5"/>
      <c r="O9" s="5"/>
      <c r="P9" s="5"/>
      <c r="Q9" s="5"/>
    </row>
    <row r="10" spans="4:17" ht="12.75">
      <c r="D10" s="5" t="s">
        <v>54</v>
      </c>
      <c r="E10" s="5"/>
      <c r="F10" s="5" t="s">
        <v>57</v>
      </c>
      <c r="G10" s="5"/>
      <c r="H10" s="5" t="s">
        <v>59</v>
      </c>
      <c r="I10" s="5"/>
      <c r="J10" s="5" t="s">
        <v>59</v>
      </c>
      <c r="K10" s="5"/>
      <c r="L10" s="5" t="s">
        <v>62</v>
      </c>
      <c r="M10" s="5"/>
      <c r="N10" s="5" t="s">
        <v>63</v>
      </c>
      <c r="O10" s="5"/>
      <c r="P10" s="5" t="s">
        <v>55</v>
      </c>
      <c r="Q10" s="5"/>
    </row>
    <row r="11" spans="4:17" ht="12.75">
      <c r="D11" s="5" t="s">
        <v>9</v>
      </c>
      <c r="E11" s="5"/>
      <c r="F11" s="5" t="s">
        <v>9</v>
      </c>
      <c r="G11" s="5"/>
      <c r="H11" s="5" t="s">
        <v>9</v>
      </c>
      <c r="I11" s="5"/>
      <c r="J11" s="5" t="s">
        <v>9</v>
      </c>
      <c r="K11" s="5"/>
      <c r="L11" s="5" t="s">
        <v>9</v>
      </c>
      <c r="M11" s="5"/>
      <c r="N11" s="5" t="s">
        <v>9</v>
      </c>
      <c r="O11" s="5"/>
      <c r="P11" s="5" t="s">
        <v>9</v>
      </c>
      <c r="Q11" s="5"/>
    </row>
    <row r="12" spans="4:17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24" t="s">
        <v>114</v>
      </c>
      <c r="D13" s="38">
        <v>559422</v>
      </c>
      <c r="E13" s="38"/>
      <c r="F13" s="38">
        <v>239011</v>
      </c>
      <c r="G13" s="38"/>
      <c r="H13" s="38">
        <v>0</v>
      </c>
      <c r="I13" s="38"/>
      <c r="J13" s="38">
        <v>1151</v>
      </c>
      <c r="K13" s="38"/>
      <c r="L13" s="38">
        <v>436538</v>
      </c>
      <c r="M13" s="38"/>
      <c r="N13" s="38">
        <v>31328</v>
      </c>
      <c r="O13" s="38"/>
      <c r="P13" s="38">
        <f>SUM(D13:N13)</f>
        <v>1267450</v>
      </c>
      <c r="Q13" s="22"/>
    </row>
    <row r="14" spans="4:16" ht="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4" t="s">
        <v>65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7" ht="12.75">
      <c r="A16" s="25" t="s">
        <v>148</v>
      </c>
      <c r="D16" s="41">
        <v>7970</v>
      </c>
      <c r="E16" s="41"/>
      <c r="F16" s="41">
        <v>9807</v>
      </c>
      <c r="G16" s="41"/>
      <c r="H16" s="41">
        <v>0</v>
      </c>
      <c r="I16" s="41"/>
      <c r="J16" s="41">
        <v>0</v>
      </c>
      <c r="K16" s="41"/>
      <c r="L16" s="41">
        <v>0</v>
      </c>
      <c r="M16" s="41"/>
      <c r="N16" s="41">
        <v>0</v>
      </c>
      <c r="O16" s="41"/>
      <c r="P16" s="41">
        <f aca="true" t="shared" si="0" ref="P16:P22">SUM(D16:N16)</f>
        <v>17777</v>
      </c>
      <c r="Q16" s="34"/>
    </row>
    <row r="17" spans="1:17" ht="12.75">
      <c r="A17" s="25" t="s">
        <v>147</v>
      </c>
      <c r="D17" s="41">
        <v>656</v>
      </c>
      <c r="E17" s="41"/>
      <c r="F17" s="41">
        <v>1167</v>
      </c>
      <c r="G17" s="41"/>
      <c r="H17" s="41">
        <v>0</v>
      </c>
      <c r="I17" s="41"/>
      <c r="J17" s="41">
        <v>0</v>
      </c>
      <c r="K17" s="41"/>
      <c r="L17" s="41">
        <v>0</v>
      </c>
      <c r="M17" s="41"/>
      <c r="N17" s="41">
        <v>0</v>
      </c>
      <c r="O17" s="41"/>
      <c r="P17" s="41">
        <f t="shared" si="0"/>
        <v>1823</v>
      </c>
      <c r="Q17" s="34"/>
    </row>
    <row r="18" spans="1:17" ht="12.75">
      <c r="A18" s="4" t="s">
        <v>21</v>
      </c>
      <c r="D18" s="41">
        <v>0</v>
      </c>
      <c r="E18" s="41"/>
      <c r="F18" s="41">
        <v>0</v>
      </c>
      <c r="G18" s="41"/>
      <c r="H18" s="41">
        <v>0</v>
      </c>
      <c r="I18" s="41"/>
      <c r="J18" s="41">
        <v>0</v>
      </c>
      <c r="K18" s="41"/>
      <c r="L18" s="41">
        <f>' income statement'!G43</f>
        <v>161198</v>
      </c>
      <c r="M18" s="41"/>
      <c r="N18" s="41">
        <v>0</v>
      </c>
      <c r="O18" s="41"/>
      <c r="P18" s="41">
        <f t="shared" si="0"/>
        <v>161198</v>
      </c>
      <c r="Q18" s="34"/>
    </row>
    <row r="19" spans="1:17" ht="13.5" customHeight="1">
      <c r="A19" s="4" t="s">
        <v>121</v>
      </c>
      <c r="D19" s="41">
        <v>0</v>
      </c>
      <c r="E19" s="41"/>
      <c r="F19" s="41">
        <v>0</v>
      </c>
      <c r="G19" s="41"/>
      <c r="H19" s="41">
        <v>0</v>
      </c>
      <c r="I19" s="41"/>
      <c r="J19" s="41">
        <v>0</v>
      </c>
      <c r="K19" s="41"/>
      <c r="L19" s="41">
        <v>-219</v>
      </c>
      <c r="M19" s="41"/>
      <c r="N19" s="41">
        <f>-31328</f>
        <v>-31328</v>
      </c>
      <c r="O19" s="41"/>
      <c r="P19" s="41">
        <f t="shared" si="0"/>
        <v>-31547</v>
      </c>
      <c r="Q19" s="34"/>
    </row>
    <row r="20" spans="1:17" ht="13.5" customHeight="1" hidden="1">
      <c r="A20" s="4" t="s">
        <v>125</v>
      </c>
      <c r="D20" s="41">
        <v>0</v>
      </c>
      <c r="E20" s="41"/>
      <c r="F20" s="41">
        <v>0</v>
      </c>
      <c r="G20" s="41"/>
      <c r="H20" s="41">
        <v>0</v>
      </c>
      <c r="I20" s="41"/>
      <c r="J20" s="41">
        <v>0</v>
      </c>
      <c r="K20" s="41"/>
      <c r="L20" s="41">
        <v>0</v>
      </c>
      <c r="M20" s="41"/>
      <c r="N20" s="41">
        <v>0</v>
      </c>
      <c r="O20" s="41"/>
      <c r="P20" s="41">
        <f t="shared" si="0"/>
        <v>0</v>
      </c>
      <c r="Q20" s="34"/>
    </row>
    <row r="21" spans="1:17" ht="13.5" customHeight="1">
      <c r="A21" s="4" t="s">
        <v>127</v>
      </c>
      <c r="D21" s="41">
        <v>0</v>
      </c>
      <c r="E21" s="41"/>
      <c r="F21" s="41">
        <v>0</v>
      </c>
      <c r="G21" s="41"/>
      <c r="H21" s="41">
        <v>0</v>
      </c>
      <c r="I21" s="41"/>
      <c r="J21" s="41">
        <v>0</v>
      </c>
      <c r="K21" s="41"/>
      <c r="L21" s="41">
        <v>-24496</v>
      </c>
      <c r="M21" s="41"/>
      <c r="N21" s="41">
        <v>0</v>
      </c>
      <c r="O21" s="41"/>
      <c r="P21" s="41">
        <f t="shared" si="0"/>
        <v>-24496</v>
      </c>
      <c r="Q21" s="34"/>
    </row>
    <row r="22" spans="1:17" ht="13.5" customHeight="1">
      <c r="A22" s="4" t="s">
        <v>146</v>
      </c>
      <c r="D22" s="41">
        <v>0</v>
      </c>
      <c r="E22" s="41"/>
      <c r="F22" s="41">
        <v>0</v>
      </c>
      <c r="G22" s="41"/>
      <c r="H22" s="41">
        <v>0</v>
      </c>
      <c r="I22" s="41"/>
      <c r="J22" s="41">
        <v>0</v>
      </c>
      <c r="K22" s="41"/>
      <c r="L22" s="41">
        <v>-57259</v>
      </c>
      <c r="M22" s="41"/>
      <c r="N22" s="41">
        <v>57259</v>
      </c>
      <c r="O22" s="41"/>
      <c r="P22" s="41">
        <f t="shared" si="0"/>
        <v>0</v>
      </c>
      <c r="Q22" s="34"/>
    </row>
    <row r="23" spans="4:17" ht="9" customHeight="1"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34"/>
    </row>
    <row r="24" spans="1:17" ht="12.75">
      <c r="A24" s="24" t="s">
        <v>145</v>
      </c>
      <c r="D24" s="41">
        <f>SUM(D13:D18)</f>
        <v>568048</v>
      </c>
      <c r="E24" s="41">
        <f>SUM(E13:E18)</f>
        <v>0</v>
      </c>
      <c r="F24" s="41">
        <f>SUM(F13:F18)</f>
        <v>249985</v>
      </c>
      <c r="G24" s="41"/>
      <c r="H24" s="41">
        <f>SUM(H13:H18)</f>
        <v>0</v>
      </c>
      <c r="I24" s="41"/>
      <c r="J24" s="41">
        <f>SUM(J13:J18)</f>
        <v>1151</v>
      </c>
      <c r="K24" s="41"/>
      <c r="L24" s="41">
        <f>SUM(L13:L23)</f>
        <v>515762</v>
      </c>
      <c r="M24" s="41"/>
      <c r="N24" s="41">
        <f>SUM(N13:N23)</f>
        <v>57259</v>
      </c>
      <c r="O24" s="41"/>
      <c r="P24" s="41">
        <f>SUM(P13:P23)</f>
        <v>1392205</v>
      </c>
      <c r="Q24" s="34"/>
    </row>
    <row r="25" spans="4:17" ht="3.75" customHeight="1" thickBot="1"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4"/>
    </row>
    <row r="26" spans="4:17" ht="12.75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</row>
    <row r="27" spans="4:17" ht="12.75"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4"/>
    </row>
    <row r="28" spans="4:17" ht="12.75"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34"/>
    </row>
    <row r="29" spans="4:17" ht="12.75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4"/>
    </row>
    <row r="30" spans="1:17" ht="13.5" customHeight="1">
      <c r="A30" s="24" t="s">
        <v>108</v>
      </c>
      <c r="D30" s="41">
        <v>431000</v>
      </c>
      <c r="E30" s="41"/>
      <c r="F30" s="41">
        <v>114282</v>
      </c>
      <c r="G30" s="41"/>
      <c r="H30" s="41">
        <v>-66436</v>
      </c>
      <c r="I30" s="41"/>
      <c r="J30" s="41">
        <v>1151</v>
      </c>
      <c r="K30" s="41"/>
      <c r="L30" s="41">
        <v>431340</v>
      </c>
      <c r="M30" s="41"/>
      <c r="N30" s="41">
        <v>13521</v>
      </c>
      <c r="O30" s="41"/>
      <c r="P30" s="41">
        <f>SUM(D30:N30)</f>
        <v>924858</v>
      </c>
      <c r="Q30" s="34"/>
    </row>
    <row r="31" spans="1:17" ht="13.5" customHeight="1">
      <c r="A31" s="4" t="s">
        <v>149</v>
      </c>
      <c r="D31" s="41">
        <v>0</v>
      </c>
      <c r="E31" s="41"/>
      <c r="F31" s="41">
        <v>0</v>
      </c>
      <c r="G31" s="41"/>
      <c r="H31" s="41">
        <v>66436</v>
      </c>
      <c r="I31" s="41"/>
      <c r="J31" s="41">
        <v>0</v>
      </c>
      <c r="K31" s="41"/>
      <c r="L31" s="41">
        <v>-66436</v>
      </c>
      <c r="M31" s="41"/>
      <c r="N31" s="41">
        <v>0</v>
      </c>
      <c r="O31" s="41"/>
      <c r="P31" s="41">
        <f>SUM(D31:N31)</f>
        <v>0</v>
      </c>
      <c r="Q31" s="34"/>
    </row>
    <row r="32" spans="1:17" ht="12.75">
      <c r="A32" s="4" t="s">
        <v>65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4"/>
    </row>
    <row r="33" spans="1:17" ht="12.75">
      <c r="A33" s="25" t="s">
        <v>120</v>
      </c>
      <c r="D33" s="41">
        <v>123143</v>
      </c>
      <c r="E33" s="41"/>
      <c r="F33" s="41">
        <v>120680</v>
      </c>
      <c r="G33" s="41"/>
      <c r="H33" s="41">
        <v>0</v>
      </c>
      <c r="I33" s="41"/>
      <c r="J33" s="41">
        <v>0</v>
      </c>
      <c r="K33" s="41"/>
      <c r="L33" s="41">
        <v>0</v>
      </c>
      <c r="M33" s="41"/>
      <c r="N33" s="41">
        <v>0</v>
      </c>
      <c r="O33" s="41"/>
      <c r="P33" s="41">
        <f aca="true" t="shared" si="1" ref="P33:P39">SUM(D33:N33)</f>
        <v>243823</v>
      </c>
      <c r="Q33" s="34"/>
    </row>
    <row r="34" spans="1:17" ht="12.75">
      <c r="A34" s="25" t="s">
        <v>148</v>
      </c>
      <c r="D34" s="41">
        <v>5279</v>
      </c>
      <c r="E34" s="41"/>
      <c r="F34" s="41">
        <v>6087</v>
      </c>
      <c r="G34" s="41"/>
      <c r="H34" s="41">
        <v>0</v>
      </c>
      <c r="I34" s="41"/>
      <c r="J34" s="41">
        <v>0</v>
      </c>
      <c r="K34" s="41"/>
      <c r="L34" s="41">
        <v>0</v>
      </c>
      <c r="M34" s="41"/>
      <c r="N34" s="41">
        <v>0</v>
      </c>
      <c r="O34" s="41"/>
      <c r="P34" s="41">
        <f t="shared" si="1"/>
        <v>11366</v>
      </c>
      <c r="Q34" s="34"/>
    </row>
    <row r="35" spans="1:17" ht="13.5" customHeight="1">
      <c r="A35" s="4" t="s">
        <v>66</v>
      </c>
      <c r="D35" s="41">
        <v>0</v>
      </c>
      <c r="E35" s="41"/>
      <c r="F35" s="41">
        <v>-2038</v>
      </c>
      <c r="G35" s="41"/>
      <c r="H35" s="41">
        <v>0</v>
      </c>
      <c r="I35" s="41"/>
      <c r="J35" s="41">
        <v>0</v>
      </c>
      <c r="K35" s="41"/>
      <c r="L35" s="41">
        <v>0</v>
      </c>
      <c r="M35" s="41"/>
      <c r="N35" s="41">
        <v>0</v>
      </c>
      <c r="O35" s="41"/>
      <c r="P35" s="41">
        <f t="shared" si="1"/>
        <v>-2038</v>
      </c>
      <c r="Q35" s="34"/>
    </row>
    <row r="36" spans="1:17" ht="12.75">
      <c r="A36" s="4" t="s">
        <v>21</v>
      </c>
      <c r="D36" s="41">
        <v>0</v>
      </c>
      <c r="E36" s="41"/>
      <c r="F36" s="41">
        <v>0</v>
      </c>
      <c r="G36" s="41"/>
      <c r="H36" s="41">
        <v>0</v>
      </c>
      <c r="I36" s="41"/>
      <c r="J36" s="41">
        <v>0</v>
      </c>
      <c r="K36" s="41"/>
      <c r="L36" s="41">
        <v>126031</v>
      </c>
      <c r="M36" s="41"/>
      <c r="N36" s="41">
        <v>0</v>
      </c>
      <c r="O36" s="41"/>
      <c r="P36" s="41">
        <f t="shared" si="1"/>
        <v>126031</v>
      </c>
      <c r="Q36" s="34"/>
    </row>
    <row r="37" spans="1:17" ht="13.5" customHeight="1">
      <c r="A37" s="4" t="s">
        <v>121</v>
      </c>
      <c r="D37" s="41">
        <v>0</v>
      </c>
      <c r="E37" s="41"/>
      <c r="F37" s="41">
        <v>0</v>
      </c>
      <c r="G37" s="41"/>
      <c r="H37" s="41">
        <v>0</v>
      </c>
      <c r="I37" s="41"/>
      <c r="J37" s="41">
        <v>0</v>
      </c>
      <c r="K37" s="41"/>
      <c r="L37" s="41">
        <v>-1</v>
      </c>
      <c r="M37" s="41"/>
      <c r="N37" s="41">
        <v>-13521</v>
      </c>
      <c r="O37" s="41"/>
      <c r="P37" s="41">
        <f t="shared" si="1"/>
        <v>-13522</v>
      </c>
      <c r="Q37" s="34"/>
    </row>
    <row r="38" spans="1:17" ht="13.5" customHeight="1">
      <c r="A38" s="4" t="s">
        <v>127</v>
      </c>
      <c r="D38" s="41">
        <v>0</v>
      </c>
      <c r="E38" s="41"/>
      <c r="F38" s="41">
        <v>0</v>
      </c>
      <c r="G38" s="41"/>
      <c r="H38" s="41">
        <v>0</v>
      </c>
      <c r="I38" s="41"/>
      <c r="J38" s="41">
        <v>0</v>
      </c>
      <c r="K38" s="41"/>
      <c r="L38" s="41">
        <v>-23068</v>
      </c>
      <c r="M38" s="41"/>
      <c r="N38" s="41">
        <v>0</v>
      </c>
      <c r="O38" s="41"/>
      <c r="P38" s="41">
        <f t="shared" si="1"/>
        <v>-23068</v>
      </c>
      <c r="Q38" s="34"/>
    </row>
    <row r="39" spans="1:17" ht="15" customHeight="1">
      <c r="A39" s="4" t="s">
        <v>138</v>
      </c>
      <c r="D39" s="65">
        <v>0</v>
      </c>
      <c r="E39" s="65"/>
      <c r="F39" s="65">
        <v>0</v>
      </c>
      <c r="G39" s="65"/>
      <c r="H39" s="65">
        <v>0</v>
      </c>
      <c r="I39" s="65"/>
      <c r="J39" s="65">
        <v>0</v>
      </c>
      <c r="K39" s="65"/>
      <c r="L39" s="44">
        <v>-31328</v>
      </c>
      <c r="M39" s="46"/>
      <c r="N39" s="44">
        <v>31328</v>
      </c>
      <c r="O39" s="46"/>
      <c r="P39" s="44">
        <f t="shared" si="1"/>
        <v>0</v>
      </c>
      <c r="Q39" s="34"/>
    </row>
    <row r="40" spans="1:17" ht="12.75">
      <c r="A40" s="24" t="s">
        <v>137</v>
      </c>
      <c r="D40" s="38">
        <f>SUM(D30:D39)</f>
        <v>559422</v>
      </c>
      <c r="E40" s="38">
        <f aca="true" t="shared" si="2" ref="E40:P40">SUM(E30:E39)</f>
        <v>0</v>
      </c>
      <c r="F40" s="38">
        <f t="shared" si="2"/>
        <v>239011</v>
      </c>
      <c r="G40" s="38"/>
      <c r="H40" s="38">
        <f t="shared" si="2"/>
        <v>0</v>
      </c>
      <c r="I40" s="38"/>
      <c r="J40" s="38">
        <f t="shared" si="2"/>
        <v>1151</v>
      </c>
      <c r="K40" s="38"/>
      <c r="L40" s="38">
        <f t="shared" si="2"/>
        <v>436538</v>
      </c>
      <c r="M40" s="38"/>
      <c r="N40" s="38">
        <f t="shared" si="2"/>
        <v>31328</v>
      </c>
      <c r="O40" s="38"/>
      <c r="P40" s="38">
        <f t="shared" si="2"/>
        <v>1267450</v>
      </c>
      <c r="Q40" s="38"/>
    </row>
    <row r="41" spans="1:17" ht="5.25" customHeight="1" thickBot="1">
      <c r="A41" s="2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38"/>
    </row>
    <row r="42" spans="4:17" ht="12.75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34"/>
    </row>
    <row r="43" spans="4:16" ht="12.7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4:16" ht="12.75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4:16" ht="12.75">
      <c r="D45" s="14"/>
      <c r="E45" s="14"/>
      <c r="F45" s="2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9" ht="12.75">
      <c r="A49" s="4" t="s">
        <v>118</v>
      </c>
    </row>
  </sheetData>
  <printOptions/>
  <pageMargins left="0.75" right="0.57" top="1" bottom="1" header="0.5" footer="0.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showGridLines="0" view="pageBreakPreview" zoomScale="60" zoomScaleNormal="75" workbookViewId="0" topLeftCell="A31">
      <selection activeCell="G25" sqref="G25:G26"/>
    </sheetView>
  </sheetViews>
  <sheetFormatPr defaultColWidth="9.140625" defaultRowHeight="12.75"/>
  <cols>
    <col min="1" max="1" width="2.28125" style="4" customWidth="1"/>
    <col min="2" max="2" width="50.140625" style="4" customWidth="1"/>
    <col min="3" max="3" width="2.140625" style="4" customWidth="1"/>
    <col min="4" max="4" width="15.57421875" style="4" customWidth="1"/>
    <col min="5" max="5" width="12.7109375" style="4" customWidth="1"/>
    <col min="6" max="7" width="15.28125" style="34" customWidth="1"/>
    <col min="8" max="8" width="6.8515625" style="4" customWidth="1"/>
    <col min="9" max="16384" width="9.140625" style="4" customWidth="1"/>
  </cols>
  <sheetData>
    <row r="1" ht="15">
      <c r="H1" s="37">
        <v>4</v>
      </c>
    </row>
    <row r="3" spans="1:8" ht="14.25">
      <c r="A3" s="5"/>
      <c r="B3" s="5"/>
      <c r="C3" s="2" t="s">
        <v>22</v>
      </c>
      <c r="D3" s="5"/>
      <c r="E3" s="5"/>
      <c r="F3" s="53"/>
      <c r="G3" s="53"/>
      <c r="H3" s="5"/>
    </row>
    <row r="4" spans="1:8" ht="14.25">
      <c r="A4" s="5"/>
      <c r="B4" s="5"/>
      <c r="C4" s="2" t="s">
        <v>23</v>
      </c>
      <c r="D4" s="5"/>
      <c r="E4" s="5"/>
      <c r="F4" s="53"/>
      <c r="G4" s="53"/>
      <c r="H4" s="5"/>
    </row>
    <row r="5" spans="1:8" ht="14.25">
      <c r="A5" s="5"/>
      <c r="B5" s="5"/>
      <c r="C5" s="2" t="s">
        <v>24</v>
      </c>
      <c r="D5" s="5"/>
      <c r="E5" s="5"/>
      <c r="F5" s="53"/>
      <c r="G5" s="53"/>
      <c r="H5" s="5"/>
    </row>
    <row r="6" spans="1:8" ht="14.25">
      <c r="A6" s="5"/>
      <c r="B6" s="5"/>
      <c r="C6" s="2" t="s">
        <v>64</v>
      </c>
      <c r="D6" s="5"/>
      <c r="E6" s="5"/>
      <c r="F6" s="53"/>
      <c r="G6" s="53"/>
      <c r="H6" s="5"/>
    </row>
    <row r="7" spans="1:8" ht="12.75" customHeight="1">
      <c r="A7" s="68" t="s">
        <v>134</v>
      </c>
      <c r="B7" s="68"/>
      <c r="C7" s="68"/>
      <c r="D7" s="68"/>
      <c r="E7" s="68"/>
      <c r="F7" s="68"/>
      <c r="G7" s="68"/>
      <c r="H7" s="68"/>
    </row>
    <row r="8" spans="1:8" ht="15">
      <c r="A8" s="5"/>
      <c r="B8" s="5"/>
      <c r="C8" s="27" t="s">
        <v>144</v>
      </c>
      <c r="D8" s="5"/>
      <c r="E8" s="5"/>
      <c r="F8" s="53"/>
      <c r="G8" s="53"/>
      <c r="H8" s="5"/>
    </row>
    <row r="11" spans="6:7" ht="12.75">
      <c r="F11" s="33" t="s">
        <v>139</v>
      </c>
      <c r="G11" s="33" t="s">
        <v>139</v>
      </c>
    </row>
    <row r="12" spans="6:7" ht="12.75">
      <c r="F12" s="33" t="s">
        <v>1</v>
      </c>
      <c r="G12" s="33" t="s">
        <v>4</v>
      </c>
    </row>
    <row r="13" spans="6:7" ht="12.75">
      <c r="F13" s="33" t="s">
        <v>140</v>
      </c>
      <c r="G13" s="33" t="s">
        <v>140</v>
      </c>
    </row>
    <row r="14" spans="6:7" ht="12.75">
      <c r="F14" s="33" t="s">
        <v>29</v>
      </c>
      <c r="G14" s="33" t="s">
        <v>29</v>
      </c>
    </row>
    <row r="15" spans="5:8" ht="12.75">
      <c r="E15" s="10"/>
      <c r="F15" s="61" t="s">
        <v>132</v>
      </c>
      <c r="G15" s="61" t="s">
        <v>113</v>
      </c>
      <c r="H15" s="5"/>
    </row>
    <row r="16" spans="4:8" ht="12.75">
      <c r="D16" s="28"/>
      <c r="E16" s="5"/>
      <c r="F16" s="33" t="s">
        <v>9</v>
      </c>
      <c r="G16" s="33" t="s">
        <v>9</v>
      </c>
      <c r="H16" s="5"/>
    </row>
    <row r="17" spans="4:7" ht="12.75">
      <c r="D17" s="26"/>
      <c r="E17" s="14"/>
      <c r="F17" s="52"/>
      <c r="G17" s="52"/>
    </row>
    <row r="18" spans="1:7" ht="12.75">
      <c r="A18" s="4" t="s">
        <v>106</v>
      </c>
      <c r="D18" s="26"/>
      <c r="E18" s="14"/>
      <c r="F18" s="41">
        <v>234624</v>
      </c>
      <c r="G18" s="41">
        <v>179089</v>
      </c>
    </row>
    <row r="19" spans="4:7" ht="12.75">
      <c r="D19" s="26"/>
      <c r="E19" s="14"/>
      <c r="F19" s="41"/>
      <c r="G19" s="41"/>
    </row>
    <row r="20" spans="1:7" ht="12.75">
      <c r="A20" s="4" t="s">
        <v>107</v>
      </c>
      <c r="D20" s="26"/>
      <c r="E20" s="14"/>
      <c r="F20" s="41"/>
      <c r="G20" s="41"/>
    </row>
    <row r="21" spans="4:7" ht="6" customHeight="1">
      <c r="D21" s="26"/>
      <c r="E21" s="14"/>
      <c r="F21" s="41"/>
      <c r="G21" s="41"/>
    </row>
    <row r="22" spans="2:7" ht="12.75">
      <c r="B22" s="4" t="s">
        <v>72</v>
      </c>
      <c r="D22" s="26"/>
      <c r="E22" s="14"/>
      <c r="F22" s="41">
        <v>-6160</v>
      </c>
      <c r="G22" s="41">
        <v>-2547</v>
      </c>
    </row>
    <row r="23" spans="2:7" ht="12.75">
      <c r="B23" s="4" t="s">
        <v>73</v>
      </c>
      <c r="D23" s="26"/>
      <c r="E23" s="14"/>
      <c r="F23" s="41">
        <v>-6792</v>
      </c>
      <c r="G23" s="41">
        <v>-6585</v>
      </c>
    </row>
    <row r="24" spans="4:7" ht="4.5" customHeight="1">
      <c r="D24" s="26"/>
      <c r="E24" s="14"/>
      <c r="F24" s="44"/>
      <c r="G24" s="44"/>
    </row>
    <row r="25" spans="1:7" ht="12.75">
      <c r="A25" s="4" t="s">
        <v>74</v>
      </c>
      <c r="D25" s="26"/>
      <c r="E25" s="14"/>
      <c r="F25" s="41">
        <f>SUM(F18:F24)</f>
        <v>221672</v>
      </c>
      <c r="G25" s="41">
        <f>SUM(G18:G24)</f>
        <v>169957</v>
      </c>
    </row>
    <row r="26" spans="4:7" ht="12.75">
      <c r="D26" s="26"/>
      <c r="E26" s="14"/>
      <c r="F26" s="41"/>
      <c r="G26" s="41"/>
    </row>
    <row r="27" spans="2:7" ht="12.75">
      <c r="B27" s="4" t="s">
        <v>75</v>
      </c>
      <c r="D27" s="26"/>
      <c r="E27" s="14"/>
      <c r="F27" s="41">
        <v>102460</v>
      </c>
      <c r="G27" s="41">
        <v>-269419</v>
      </c>
    </row>
    <row r="28" spans="2:7" ht="12.75">
      <c r="B28" s="4" t="s">
        <v>76</v>
      </c>
      <c r="D28" s="26"/>
      <c r="E28" s="14"/>
      <c r="F28" s="41">
        <v>101044</v>
      </c>
      <c r="G28" s="41">
        <v>53034</v>
      </c>
    </row>
    <row r="29" spans="4:7" ht="4.5" customHeight="1">
      <c r="D29" s="26"/>
      <c r="E29" s="14"/>
      <c r="F29" s="44"/>
      <c r="G29" s="44"/>
    </row>
    <row r="30" spans="1:7" ht="12.75">
      <c r="A30" s="4" t="s">
        <v>152</v>
      </c>
      <c r="D30" s="26"/>
      <c r="E30" s="14"/>
      <c r="F30" s="41">
        <f>SUM(F25:F29)</f>
        <v>425176</v>
      </c>
      <c r="G30" s="41">
        <f>SUM(G25:G29)</f>
        <v>-46428</v>
      </c>
    </row>
    <row r="31" spans="4:7" ht="12.75">
      <c r="D31" s="26"/>
      <c r="E31" s="14"/>
      <c r="F31" s="41"/>
      <c r="G31" s="41"/>
    </row>
    <row r="32" spans="2:7" ht="12.75">
      <c r="B32" s="4" t="s">
        <v>79</v>
      </c>
      <c r="D32" s="26"/>
      <c r="E32" s="14"/>
      <c r="F32" s="41">
        <v>3145</v>
      </c>
      <c r="G32" s="41">
        <v>2226</v>
      </c>
    </row>
    <row r="33" spans="2:7" ht="12.75">
      <c r="B33" s="4" t="s">
        <v>80</v>
      </c>
      <c r="D33" s="26"/>
      <c r="E33" s="14"/>
      <c r="F33" s="41">
        <v>-43575</v>
      </c>
      <c r="G33" s="41">
        <v>-24842</v>
      </c>
    </row>
    <row r="34" spans="2:7" ht="12.75">
      <c r="B34" s="4" t="s">
        <v>81</v>
      </c>
      <c r="D34" s="26"/>
      <c r="E34" s="14"/>
      <c r="F34" s="44">
        <v>-52459</v>
      </c>
      <c r="G34" s="44">
        <v>-59359</v>
      </c>
    </row>
    <row r="35" spans="1:7" ht="12.75">
      <c r="A35" s="4" t="s">
        <v>153</v>
      </c>
      <c r="D35" s="26"/>
      <c r="E35" s="14"/>
      <c r="F35" s="42">
        <f>SUM(F30:F34)</f>
        <v>332287</v>
      </c>
      <c r="G35" s="42">
        <f>SUM(G30:G34)</f>
        <v>-128403</v>
      </c>
    </row>
    <row r="36" spans="4:7" ht="12.75">
      <c r="D36" s="26"/>
      <c r="E36" s="14"/>
      <c r="F36" s="41"/>
      <c r="G36" s="41"/>
    </row>
    <row r="37" spans="1:7" ht="12.75">
      <c r="A37" s="24" t="s">
        <v>99</v>
      </c>
      <c r="D37" s="26"/>
      <c r="E37" s="14"/>
      <c r="F37" s="41"/>
      <c r="G37" s="41"/>
    </row>
    <row r="38" spans="1:7" ht="12.75">
      <c r="A38" s="24"/>
      <c r="B38" s="4" t="s">
        <v>150</v>
      </c>
      <c r="D38" s="26"/>
      <c r="E38" s="14"/>
      <c r="F38" s="41">
        <v>-106250</v>
      </c>
      <c r="G38" s="41">
        <v>0</v>
      </c>
    </row>
    <row r="39" spans="2:7" ht="12.75">
      <c r="B39" s="4" t="s">
        <v>100</v>
      </c>
      <c r="D39" s="26"/>
      <c r="E39" s="14"/>
      <c r="F39" s="49">
        <v>-286482</v>
      </c>
      <c r="G39" s="49">
        <v>-448200</v>
      </c>
    </row>
    <row r="40" spans="1:7" ht="12.75">
      <c r="A40" s="4" t="s">
        <v>123</v>
      </c>
      <c r="D40" s="26"/>
      <c r="E40" s="14"/>
      <c r="F40" s="42">
        <f>SUM(F38:F39)</f>
        <v>-392732</v>
      </c>
      <c r="G40" s="42">
        <f>SUM(G38:G39)</f>
        <v>-448200</v>
      </c>
    </row>
    <row r="41" spans="4:7" ht="12.75">
      <c r="D41" s="26"/>
      <c r="E41" s="14"/>
      <c r="F41" s="41"/>
      <c r="G41" s="41"/>
    </row>
    <row r="42" spans="1:7" ht="12.75">
      <c r="A42" s="24" t="s">
        <v>77</v>
      </c>
      <c r="D42" s="26"/>
      <c r="E42" s="14"/>
      <c r="F42" s="41"/>
      <c r="G42" s="41"/>
    </row>
    <row r="43" spans="2:7" ht="12.75">
      <c r="B43" s="4" t="s">
        <v>97</v>
      </c>
      <c r="D43" s="26"/>
      <c r="E43" s="14"/>
      <c r="F43" s="41">
        <v>-36443</v>
      </c>
      <c r="G43" s="41">
        <v>-23065</v>
      </c>
    </row>
    <row r="44" spans="2:7" ht="12.75">
      <c r="B44" s="4" t="s">
        <v>78</v>
      </c>
      <c r="D44" s="26"/>
      <c r="E44" s="14"/>
      <c r="F44" s="41">
        <v>19796</v>
      </c>
      <c r="G44" s="41">
        <v>317260</v>
      </c>
    </row>
    <row r="45" spans="2:7" ht="12.75">
      <c r="B45" s="4" t="s">
        <v>98</v>
      </c>
      <c r="D45" s="26"/>
      <c r="E45" s="14"/>
      <c r="F45" s="44">
        <v>0</v>
      </c>
      <c r="G45" s="44">
        <v>142</v>
      </c>
    </row>
    <row r="46" spans="1:7" ht="12.75">
      <c r="A46" s="4" t="s">
        <v>154</v>
      </c>
      <c r="D46" s="26"/>
      <c r="E46" s="14"/>
      <c r="F46" s="42">
        <f>SUM(F43:F45)</f>
        <v>-16647</v>
      </c>
      <c r="G46" s="42">
        <f>SUM(G43:G45)</f>
        <v>294337</v>
      </c>
    </row>
    <row r="47" spans="4:7" ht="12.75">
      <c r="D47" s="26"/>
      <c r="E47" s="14"/>
      <c r="F47" s="41"/>
      <c r="G47" s="41"/>
    </row>
    <row r="48" spans="1:7" ht="12.75">
      <c r="A48" s="4" t="s">
        <v>124</v>
      </c>
      <c r="D48" s="26"/>
      <c r="E48" s="14"/>
      <c r="F48" s="41">
        <f>F35+F40+F46</f>
        <v>-77092</v>
      </c>
      <c r="G48" s="41">
        <f>G35+G40+G46</f>
        <v>-282266</v>
      </c>
    </row>
    <row r="49" spans="4:7" ht="12.75">
      <c r="D49" s="26"/>
      <c r="E49" s="14"/>
      <c r="F49" s="41"/>
      <c r="G49" s="41"/>
    </row>
    <row r="50" spans="1:7" ht="12.75">
      <c r="A50" s="24" t="s">
        <v>126</v>
      </c>
      <c r="D50" s="26"/>
      <c r="E50" s="14"/>
      <c r="F50" s="41">
        <f>G67</f>
        <v>265452</v>
      </c>
      <c r="G50" s="41">
        <v>547718</v>
      </c>
    </row>
    <row r="51" spans="4:7" ht="4.5" customHeight="1">
      <c r="D51" s="26"/>
      <c r="E51" s="14"/>
      <c r="F51" s="44"/>
      <c r="G51" s="44"/>
    </row>
    <row r="52" spans="1:7" ht="12.75">
      <c r="A52" s="24" t="s">
        <v>143</v>
      </c>
      <c r="D52" s="26"/>
      <c r="E52" s="14"/>
      <c r="F52" s="41">
        <f>SUM(F48:F51)</f>
        <v>188360</v>
      </c>
      <c r="G52" s="41">
        <f>SUM(G48:G51)</f>
        <v>265452</v>
      </c>
    </row>
    <row r="53" spans="4:7" ht="4.5" customHeight="1" thickBot="1">
      <c r="D53" s="26"/>
      <c r="E53" s="14"/>
      <c r="F53" s="48"/>
      <c r="G53" s="48"/>
    </row>
    <row r="54" spans="4:7" ht="12.75">
      <c r="D54" s="26"/>
      <c r="E54" s="14"/>
      <c r="F54" s="41"/>
      <c r="G54" s="41"/>
    </row>
    <row r="55" spans="4:7" ht="12.75">
      <c r="D55" s="14"/>
      <c r="E55" s="14"/>
      <c r="F55" s="41"/>
      <c r="G55" s="41"/>
    </row>
    <row r="56" ht="12.75">
      <c r="A56" s="4" t="s">
        <v>67</v>
      </c>
    </row>
    <row r="58" spans="4:7" ht="12.75">
      <c r="D58" s="28"/>
      <c r="E58" s="10"/>
      <c r="F58" s="51" t="s">
        <v>141</v>
      </c>
      <c r="G58" s="51" t="s">
        <v>142</v>
      </c>
    </row>
    <row r="59" spans="4:7" ht="12.75">
      <c r="D59" s="30"/>
      <c r="F59" s="53" t="s">
        <v>9</v>
      </c>
      <c r="G59" s="53" t="s">
        <v>9</v>
      </c>
    </row>
    <row r="60" spans="2:7" ht="12.75">
      <c r="B60" s="4" t="s">
        <v>39</v>
      </c>
      <c r="D60" s="26"/>
      <c r="E60" s="14"/>
      <c r="F60" s="41">
        <v>351043</v>
      </c>
      <c r="G60" s="41">
        <v>160700</v>
      </c>
    </row>
    <row r="61" spans="2:7" ht="12.75">
      <c r="B61" s="4" t="s">
        <v>68</v>
      </c>
      <c r="D61" s="26"/>
      <c r="E61" s="14"/>
      <c r="F61" s="41">
        <v>105735</v>
      </c>
      <c r="G61" s="41">
        <v>108148</v>
      </c>
    </row>
    <row r="62" spans="2:7" ht="12.75" customHeight="1">
      <c r="B62" s="4" t="s">
        <v>93</v>
      </c>
      <c r="D62" s="26"/>
      <c r="E62" s="14"/>
      <c r="F62" s="41">
        <v>-20739</v>
      </c>
      <c r="G62" s="41">
        <v>0</v>
      </c>
    </row>
    <row r="63" spans="4:7" ht="3.75" customHeight="1">
      <c r="D63" s="26"/>
      <c r="E63" s="14"/>
      <c r="F63" s="44"/>
      <c r="G63" s="44"/>
    </row>
    <row r="64" spans="4:7" ht="12.75">
      <c r="D64" s="26"/>
      <c r="E64" s="14"/>
      <c r="F64" s="49">
        <f>SUM(F60:F62)</f>
        <v>436039</v>
      </c>
      <c r="G64" s="49">
        <f>SUM(G60:G62)</f>
        <v>268848</v>
      </c>
    </row>
    <row r="65" spans="2:7" ht="14.25" customHeight="1">
      <c r="B65" s="4" t="s">
        <v>94</v>
      </c>
      <c r="D65" s="26"/>
      <c r="E65" s="14"/>
      <c r="F65" s="49">
        <v>-1969</v>
      </c>
      <c r="G65" s="49">
        <v>-1900</v>
      </c>
    </row>
    <row r="66" spans="2:7" ht="14.25" customHeight="1">
      <c r="B66" s="4" t="s">
        <v>151</v>
      </c>
      <c r="D66" s="23"/>
      <c r="F66" s="44">
        <v>-245710</v>
      </c>
      <c r="G66" s="44">
        <v>-1496</v>
      </c>
    </row>
    <row r="67" spans="4:7" ht="12.75">
      <c r="D67" s="31"/>
      <c r="F67" s="38">
        <f>SUM(F64:F66)</f>
        <v>188360</v>
      </c>
      <c r="G67" s="38">
        <f>SUM(G64:G66)</f>
        <v>265452</v>
      </c>
    </row>
    <row r="68" spans="4:7" ht="3" customHeight="1" thickBot="1">
      <c r="D68" s="23"/>
      <c r="F68" s="47"/>
      <c r="G68" s="47"/>
    </row>
    <row r="69" spans="4:7" ht="12.75">
      <c r="D69" s="23"/>
      <c r="F69" s="54"/>
      <c r="G69" s="54"/>
    </row>
    <row r="71" ht="12.75">
      <c r="A71" s="4" t="s">
        <v>128</v>
      </c>
    </row>
  </sheetData>
  <mergeCells count="1">
    <mergeCell ref="A7:H7"/>
  </mergeCells>
  <printOptions/>
  <pageMargins left="1" right="0.76" top="0.45" bottom="0.49" header="0.36" footer="0.4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shirley</cp:lastModifiedBy>
  <cp:lastPrinted>2004-12-15T04:04:53Z</cp:lastPrinted>
  <dcterms:created xsi:type="dcterms:W3CDTF">2002-11-07T06:38:29Z</dcterms:created>
  <dcterms:modified xsi:type="dcterms:W3CDTF">2004-12-15T04:10:21Z</dcterms:modified>
  <cp:category/>
  <cp:version/>
  <cp:contentType/>
  <cp:contentStatus/>
</cp:coreProperties>
</file>