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5925" windowHeight="6030" tabRatio="686" firstSheet="3" activeTab="5"/>
  </bookViews>
  <sheets>
    <sheet name="Cover" sheetId="1" r:id="rId1"/>
    <sheet name="index" sheetId="2" r:id="rId2"/>
    <sheet name="balance sheet" sheetId="3" r:id="rId3"/>
    <sheet name=" income statement" sheetId="4" r:id="rId4"/>
    <sheet name="statement of changes in equity" sheetId="5" r:id="rId5"/>
    <sheet name="cashflow" sheetId="6" r:id="rId6"/>
  </sheets>
  <definedNames>
    <definedName name="_xlnm.Print_Area" localSheetId="2">'balance sheet'!$A$1:$I$63</definedName>
    <definedName name="_xlnm.Print_Area" localSheetId="5">'cashflow'!$A$1:$H$71</definedName>
    <definedName name="_xlnm.Print_Area" localSheetId="0">'Cover'!$A$1:$E$45</definedName>
    <definedName name="_xlnm.Print_Area" localSheetId="1">'index'!$A$1:$I$47</definedName>
  </definedNames>
  <calcPr fullCalcOnLoad="1"/>
</workbook>
</file>

<file path=xl/sharedStrings.xml><?xml version="1.0" encoding="utf-8"?>
<sst xmlns="http://schemas.openxmlformats.org/spreadsheetml/2006/main" count="210" uniqueCount="152">
  <si>
    <t>CONDENSED CONSOLIDATED INCOME STATEMENT</t>
  </si>
  <si>
    <t>CURRENT</t>
  </si>
  <si>
    <t>YEAR</t>
  </si>
  <si>
    <t>QUARTER</t>
  </si>
  <si>
    <t>PRECEDING</t>
  </si>
  <si>
    <t>CORRESPONDING</t>
  </si>
  <si>
    <t>CUMULATIVE QUARTER</t>
  </si>
  <si>
    <t xml:space="preserve">TO </t>
  </si>
  <si>
    <t>DATE</t>
  </si>
  <si>
    <t>PERIOD</t>
  </si>
  <si>
    <t>RM'000</t>
  </si>
  <si>
    <t>Revenue</t>
  </si>
  <si>
    <t>Cost of sales</t>
  </si>
  <si>
    <t>Gross profit</t>
  </si>
  <si>
    <t>Other operating income</t>
  </si>
  <si>
    <t>Administrative and general expenses</t>
  </si>
  <si>
    <t>Profit from operations</t>
  </si>
  <si>
    <t>Finance costs</t>
  </si>
  <si>
    <t>Profit before taxation</t>
  </si>
  <si>
    <t>Taxation</t>
  </si>
  <si>
    <t>Profit after taxation</t>
  </si>
  <si>
    <t>Minority interests</t>
  </si>
  <si>
    <t>Net profit for the year</t>
  </si>
  <si>
    <t>S P SETIA BERHAD</t>
  </si>
  <si>
    <t>(Company No.: 19698-X)</t>
  </si>
  <si>
    <t>(Incorporated in Malaysia)</t>
  </si>
  <si>
    <t>CONDENSED CONSOLIDATED BALANCE SHEET</t>
  </si>
  <si>
    <t>(AUDITED)</t>
  </si>
  <si>
    <t xml:space="preserve">AS AT </t>
  </si>
  <si>
    <t>FINANCIAL</t>
  </si>
  <si>
    <t>YEAR END</t>
  </si>
  <si>
    <t xml:space="preserve">Property, Plant and Equipment </t>
  </si>
  <si>
    <t>Land Held for Development</t>
  </si>
  <si>
    <t>Investment in Associated Companies</t>
  </si>
  <si>
    <t>Long Term Investments</t>
  </si>
  <si>
    <t>Current Assets</t>
  </si>
  <si>
    <t>Gross amount due from customers</t>
  </si>
  <si>
    <t>Inventories</t>
  </si>
  <si>
    <t>Trade and other receivables</t>
  </si>
  <si>
    <t>Amount owing by Associated Companies</t>
  </si>
  <si>
    <t>Deposits</t>
  </si>
  <si>
    <t>Current Liabilities</t>
  </si>
  <si>
    <t>Trade and other payables</t>
  </si>
  <si>
    <t>Net Current Assets</t>
  </si>
  <si>
    <t>Shareholders' Funds</t>
  </si>
  <si>
    <t>Share Capital</t>
  </si>
  <si>
    <t>Reserves</t>
  </si>
  <si>
    <t>Share Premium</t>
  </si>
  <si>
    <t>Merger Reserve</t>
  </si>
  <si>
    <t>Revaluation Reserve</t>
  </si>
  <si>
    <t>Retained Profit</t>
  </si>
  <si>
    <t>Long Term Borrowings</t>
  </si>
  <si>
    <t>Other Long Term Liabilities</t>
  </si>
  <si>
    <t>CONDENSED CONSOLIDATED STATEMENT OF CHANGES IN EQUITY</t>
  </si>
  <si>
    <t>Share</t>
  </si>
  <si>
    <t>Capital</t>
  </si>
  <si>
    <t>Total</t>
  </si>
  <si>
    <t xml:space="preserve">Share </t>
  </si>
  <si>
    <t>Premium</t>
  </si>
  <si>
    <t>Merger</t>
  </si>
  <si>
    <t>Reserve</t>
  </si>
  <si>
    <t>Revaluation</t>
  </si>
  <si>
    <t>Unappropriated</t>
  </si>
  <si>
    <t>Profit</t>
  </si>
  <si>
    <t>Dividend</t>
  </si>
  <si>
    <t xml:space="preserve">CONDENSED CONSOLIDATED CASH FLOW STATEMENT </t>
  </si>
  <si>
    <t>Cash and cash equivalent at 1 November</t>
  </si>
  <si>
    <t>Issue of shares</t>
  </si>
  <si>
    <t>- pursuant to ESOS</t>
  </si>
  <si>
    <t>Share issue expenses</t>
  </si>
  <si>
    <t>Cash and cash equivalents included in the cash flows comprise the following balance sheet amounts:-</t>
  </si>
  <si>
    <t>Cash and bank balances</t>
  </si>
  <si>
    <t>Bank overdrafts</t>
  </si>
  <si>
    <t>Company No: 19698 - X</t>
  </si>
  <si>
    <t>Interim Financial Report</t>
  </si>
  <si>
    <t xml:space="preserve">(The Condensed Consolidated Balance Sheet should be read in conjunction with the Annual Financial Report </t>
  </si>
  <si>
    <t>Non-cash items</t>
  </si>
  <si>
    <t>Non-operating items</t>
  </si>
  <si>
    <t>Operating profit before changes in working capital</t>
  </si>
  <si>
    <t>Net Change in current assets</t>
  </si>
  <si>
    <t>Net Change in current liabilities</t>
  </si>
  <si>
    <t>Financing Activities</t>
  </si>
  <si>
    <t>Bank borrowings</t>
  </si>
  <si>
    <t>Net change in cash and cash equivalents</t>
  </si>
  <si>
    <t>Interest received</t>
  </si>
  <si>
    <t>Interest paid</t>
  </si>
  <si>
    <t>Tax paid</t>
  </si>
  <si>
    <t xml:space="preserve">(The Condensed Consolidated cash flow statement should be read in conjunction with the Annual Financial Report </t>
  </si>
  <si>
    <t>Cash and cash equivalents</t>
  </si>
  <si>
    <t xml:space="preserve">Condensed Consolidated Balance Sheet </t>
  </si>
  <si>
    <t>Page No.</t>
  </si>
  <si>
    <t>Condensed Consolidated Income Statement</t>
  </si>
  <si>
    <t>Condensed Consolidated Statement Of Changes In Equity</t>
  </si>
  <si>
    <t>Condensed Consolidated Cash Flow Statement</t>
  </si>
  <si>
    <t>5-7</t>
  </si>
  <si>
    <t>8-11</t>
  </si>
  <si>
    <t>Land under development</t>
  </si>
  <si>
    <t>Amount owing by associated companies</t>
  </si>
  <si>
    <t>Minority Interests</t>
  </si>
  <si>
    <t>Net Tangible Assets Per Share (RM)</t>
  </si>
  <si>
    <t>Share application monies</t>
  </si>
  <si>
    <t>Bank overdraft</t>
  </si>
  <si>
    <t>Less: Deposits pledged to licensed banks</t>
  </si>
  <si>
    <t>Basic earnings per share (sen)</t>
  </si>
  <si>
    <t>Diluted earnings per share (sen)</t>
  </si>
  <si>
    <t>Transactions with shareholders</t>
  </si>
  <si>
    <t>Others financing activities</t>
  </si>
  <si>
    <t>Investing Activities</t>
  </si>
  <si>
    <t xml:space="preserve"> Other investments</t>
  </si>
  <si>
    <t>(UNAUDITED)</t>
  </si>
  <si>
    <t>(The figures have not been audited)</t>
  </si>
  <si>
    <t>Notes to the Interim Financial Report</t>
  </si>
  <si>
    <t>Shareholders' Equity</t>
  </si>
  <si>
    <t>Net profit from investing activities</t>
  </si>
  <si>
    <t>Share of profit less losses of associated companies</t>
  </si>
  <si>
    <t xml:space="preserve">END OF </t>
  </si>
  <si>
    <t xml:space="preserve">CURRENT </t>
  </si>
  <si>
    <t>Profit before tax</t>
  </si>
  <si>
    <t>Adjustments for:-</t>
  </si>
  <si>
    <t>Balance at 1.11.2002</t>
  </si>
  <si>
    <t xml:space="preserve">Ended </t>
  </si>
  <si>
    <t>Net profit for the period</t>
  </si>
  <si>
    <t>Current tax assets</t>
  </si>
  <si>
    <t>Current tax liabilities</t>
  </si>
  <si>
    <t>Deferred Tax Liabilities</t>
  </si>
  <si>
    <t>Unpaid land acquisition costs</t>
  </si>
  <si>
    <t>Short term borrowings</t>
  </si>
  <si>
    <t>31 January 2004</t>
  </si>
  <si>
    <t>Interim Financial Report - 31 January 2004</t>
  </si>
  <si>
    <t>FOR THE FINANCIAL QUARTER ENDED 31 JANUARY 2004</t>
  </si>
  <si>
    <t>31/01/2004</t>
  </si>
  <si>
    <t>31/10/2003</t>
  </si>
  <si>
    <t>FOR THE PERIOD ENDED 31 JANUARY 2004</t>
  </si>
  <si>
    <t>31/01/2003</t>
  </si>
  <si>
    <t>Balance at 1.11.2003</t>
  </si>
  <si>
    <t>Balance at 31.01.2004</t>
  </si>
  <si>
    <t>3 months</t>
  </si>
  <si>
    <t>Deferred tax assets</t>
  </si>
  <si>
    <t>FIRST QUARTER</t>
  </si>
  <si>
    <t>(The Condensed Consolidated Income Statements should be read in conjunction with the Annual Financial Report for the year ended 31 October 2003)</t>
  </si>
  <si>
    <t>for the year ended 31 October 2003)</t>
  </si>
  <si>
    <t>(The Condensed Consolidated Statement of Changes in Equity should be read in conjunction with the Annual Financial Report for the year ended 31 October 2003)</t>
  </si>
  <si>
    <t>Cash and cash equivalent at 31 January</t>
  </si>
  <si>
    <t>Cash (used in)/generated from operations</t>
  </si>
  <si>
    <t>Net cash (used in)/generated from operating activities</t>
  </si>
  <si>
    <t>Net cash (used in)/generated from investing activities</t>
  </si>
  <si>
    <t>Net cash generated from/(used in) financing activities</t>
  </si>
  <si>
    <t xml:space="preserve">         Escrow Account</t>
  </si>
  <si>
    <t xml:space="preserve">Additional Information Required by the Listing Requirements of </t>
  </si>
  <si>
    <t>Malaysia Securities Exchange Berhad</t>
  </si>
  <si>
    <t>Balance at 31.01.2003</t>
  </si>
  <si>
    <t>- 1-for-3 rights issue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</si>
</sst>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0.000"/>
  </numFmts>
  <fonts count="11"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 quotePrefix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" fontId="5" fillId="0" borderId="0" xfId="0" applyNumberFormat="1" applyFont="1" applyAlignment="1" quotePrefix="1">
      <alignment horizontal="center"/>
    </xf>
    <xf numFmtId="0" fontId="5" fillId="0" borderId="0" xfId="0" applyFont="1" applyAlignment="1" quotePrefix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165" fontId="6" fillId="0" borderId="0" xfId="15" applyNumberFormat="1" applyFont="1" applyAlignment="1">
      <alignment horizontal="center"/>
    </xf>
    <xf numFmtId="165" fontId="4" fillId="0" borderId="0" xfId="15" applyNumberFormat="1" applyFont="1" applyAlignment="1">
      <alignment/>
    </xf>
    <xf numFmtId="165" fontId="4" fillId="0" borderId="1" xfId="15" applyNumberFormat="1" applyFont="1" applyBorder="1" applyAlignment="1">
      <alignment/>
    </xf>
    <xf numFmtId="165" fontId="4" fillId="0" borderId="2" xfId="15" applyNumberFormat="1" applyFont="1" applyBorder="1" applyAlignment="1">
      <alignment/>
    </xf>
    <xf numFmtId="165" fontId="4" fillId="0" borderId="3" xfId="15" applyNumberFormat="1" applyFont="1" applyBorder="1" applyAlignment="1">
      <alignment/>
    </xf>
    <xf numFmtId="43" fontId="4" fillId="0" borderId="4" xfId="15" applyFont="1" applyBorder="1" applyAlignment="1">
      <alignment/>
    </xf>
    <xf numFmtId="165" fontId="4" fillId="0" borderId="4" xfId="15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4" fontId="6" fillId="0" borderId="0" xfId="0" applyNumberFormat="1" applyFont="1" applyAlignment="1" quotePrefix="1">
      <alignment horizontal="center"/>
    </xf>
    <xf numFmtId="165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 quotePrefix="1">
      <alignment/>
    </xf>
    <xf numFmtId="165" fontId="4" fillId="0" borderId="0" xfId="15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9" fontId="4" fillId="0" borderId="0" xfId="19" applyFont="1" applyAlignment="1">
      <alignment/>
    </xf>
    <xf numFmtId="0" fontId="4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4" fontId="6" fillId="0" borderId="0" xfId="0" applyNumberFormat="1" applyFont="1" applyFill="1" applyAlignment="1" quotePrefix="1">
      <alignment horizontal="center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Alignment="1">
      <alignment horizontal="right"/>
    </xf>
    <xf numFmtId="165" fontId="4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65" fontId="4" fillId="0" borderId="0" xfId="15" applyNumberFormat="1" applyFont="1" applyFill="1" applyAlignment="1">
      <alignment/>
    </xf>
    <xf numFmtId="165" fontId="4" fillId="0" borderId="1" xfId="15" applyNumberFormat="1" applyFont="1" applyFill="1" applyBorder="1" applyAlignment="1">
      <alignment/>
    </xf>
    <xf numFmtId="165" fontId="4" fillId="0" borderId="2" xfId="15" applyNumberFormat="1" applyFont="1" applyFill="1" applyBorder="1" applyAlignment="1">
      <alignment/>
    </xf>
    <xf numFmtId="165" fontId="4" fillId="0" borderId="3" xfId="15" applyNumberFormat="1" applyFont="1" applyFill="1" applyBorder="1" applyAlignment="1">
      <alignment/>
    </xf>
    <xf numFmtId="43" fontId="4" fillId="0" borderId="4" xfId="15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165" fontId="4" fillId="0" borderId="5" xfId="15" applyNumberFormat="1" applyFont="1" applyFill="1" applyBorder="1" applyAlignment="1">
      <alignment/>
    </xf>
    <xf numFmtId="165" fontId="4" fillId="0" borderId="0" xfId="15" applyNumberFormat="1" applyFont="1" applyFill="1" applyBorder="1" applyAlignment="1">
      <alignment/>
    </xf>
    <xf numFmtId="165" fontId="4" fillId="0" borderId="5" xfId="0" applyNumberFormat="1" applyFont="1" applyFill="1" applyBorder="1" applyAlignment="1">
      <alignment/>
    </xf>
    <xf numFmtId="15" fontId="6" fillId="0" borderId="0" xfId="0" applyNumberFormat="1" applyFont="1" applyFill="1" applyAlignment="1" quotePrefix="1">
      <alignment horizontal="center"/>
    </xf>
    <xf numFmtId="165" fontId="4" fillId="0" borderId="0" xfId="15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Alignment="1">
      <alignment/>
    </xf>
    <xf numFmtId="166" fontId="4" fillId="0" borderId="5" xfId="0" applyNumberFormat="1" applyFont="1" applyFill="1" applyBorder="1" applyAlignment="1">
      <alignment/>
    </xf>
    <xf numFmtId="166" fontId="4" fillId="0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 quotePrefix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24"/>
  <sheetViews>
    <sheetView showGridLines="0" view="pageBreakPreview" zoomScale="75" zoomScaleSheetLayoutView="75" workbookViewId="0" topLeftCell="A1">
      <selection activeCell="E7" sqref="E7"/>
    </sheetView>
  </sheetViews>
  <sheetFormatPr defaultColWidth="9.140625" defaultRowHeight="12.75"/>
  <cols>
    <col min="3" max="3" width="38.140625" style="0" customWidth="1"/>
    <col min="5" max="5" width="22.8515625" style="0" customWidth="1"/>
  </cols>
  <sheetData>
    <row r="8" ht="12.75">
      <c r="D8" s="37"/>
    </row>
    <row r="9" ht="12.75">
      <c r="D9" s="38"/>
    </row>
    <row r="17" spans="1:5" ht="18.75" customHeight="1">
      <c r="A17" s="60" t="s">
        <v>23</v>
      </c>
      <c r="B17" s="60"/>
      <c r="C17" s="60"/>
      <c r="D17" s="60"/>
      <c r="E17" s="60"/>
    </row>
    <row r="18" spans="1:5" ht="18.75" customHeight="1">
      <c r="A18" s="60" t="s">
        <v>73</v>
      </c>
      <c r="B18" s="60"/>
      <c r="C18" s="60"/>
      <c r="D18" s="60"/>
      <c r="E18" s="60"/>
    </row>
    <row r="19" spans="1:5" ht="18.75" customHeight="1">
      <c r="A19" s="60" t="s">
        <v>25</v>
      </c>
      <c r="B19" s="60"/>
      <c r="C19" s="60"/>
      <c r="D19" s="60"/>
      <c r="E19" s="60"/>
    </row>
    <row r="20" ht="18.75" customHeight="1">
      <c r="C20" s="1"/>
    </row>
    <row r="21" ht="18.75">
      <c r="C21" s="1"/>
    </row>
    <row r="22" ht="18.75">
      <c r="C22" s="1"/>
    </row>
    <row r="23" spans="1:5" ht="18.75">
      <c r="A23" s="60" t="s">
        <v>74</v>
      </c>
      <c r="B23" s="60"/>
      <c r="C23" s="60"/>
      <c r="D23" s="60"/>
      <c r="E23" s="60"/>
    </row>
    <row r="24" spans="1:5" ht="18.75">
      <c r="A24" s="61" t="s">
        <v>127</v>
      </c>
      <c r="B24" s="61"/>
      <c r="C24" s="61"/>
      <c r="D24" s="61"/>
      <c r="E24" s="61"/>
    </row>
  </sheetData>
  <mergeCells count="5">
    <mergeCell ref="A23:E23"/>
    <mergeCell ref="A24:E24"/>
    <mergeCell ref="A17:E17"/>
    <mergeCell ref="A18:E18"/>
    <mergeCell ref="A19:E19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40"/>
  <sheetViews>
    <sheetView showGridLines="0" view="pageBreakPreview" zoomScale="60" zoomScaleNormal="75" workbookViewId="0" topLeftCell="A1">
      <selection activeCell="H11" sqref="H11"/>
    </sheetView>
  </sheetViews>
  <sheetFormatPr defaultColWidth="9.140625" defaultRowHeight="12.75"/>
  <cols>
    <col min="1" max="1" width="2.140625" style="4" customWidth="1"/>
    <col min="2" max="6" width="9.140625" style="4" customWidth="1"/>
    <col min="7" max="7" width="9.140625" style="5" customWidth="1"/>
    <col min="8" max="8" width="9.140625" style="4" customWidth="1"/>
    <col min="9" max="9" width="12.57421875" style="4" customWidth="1"/>
    <col min="10" max="10" width="2.00390625" style="4" customWidth="1"/>
    <col min="11" max="16384" width="9.140625" style="4" customWidth="1"/>
  </cols>
  <sheetData>
    <row r="3" spans="1:9" ht="12.75" customHeight="1">
      <c r="A3" s="63" t="s">
        <v>23</v>
      </c>
      <c r="B3" s="63"/>
      <c r="C3" s="63"/>
      <c r="D3" s="63"/>
      <c r="E3" s="63"/>
      <c r="F3" s="63"/>
      <c r="G3" s="63"/>
      <c r="H3" s="63"/>
      <c r="I3" s="63"/>
    </row>
    <row r="4" spans="1:9" ht="12.75" customHeight="1">
      <c r="A4" s="63" t="s">
        <v>73</v>
      </c>
      <c r="B4" s="63"/>
      <c r="C4" s="63"/>
      <c r="D4" s="63"/>
      <c r="E4" s="63"/>
      <c r="F4" s="63"/>
      <c r="G4" s="63"/>
      <c r="H4" s="63"/>
      <c r="I4" s="63"/>
    </row>
    <row r="5" spans="1:9" ht="12.75" customHeight="1">
      <c r="A5" s="63" t="s">
        <v>25</v>
      </c>
      <c r="B5" s="63"/>
      <c r="C5" s="63"/>
      <c r="D5" s="63"/>
      <c r="E5" s="63"/>
      <c r="F5" s="63"/>
      <c r="G5" s="63"/>
      <c r="H5" s="63"/>
      <c r="I5" s="63"/>
    </row>
    <row r="7" spans="1:9" ht="12.75" customHeight="1">
      <c r="A7" s="64" t="s">
        <v>128</v>
      </c>
      <c r="B7" s="64"/>
      <c r="C7" s="64"/>
      <c r="D7" s="64"/>
      <c r="E7" s="64"/>
      <c r="F7" s="64"/>
      <c r="G7" s="64"/>
      <c r="H7" s="64"/>
      <c r="I7" s="64"/>
    </row>
    <row r="8" ht="14.25">
      <c r="D8" s="2"/>
    </row>
    <row r="9" ht="14.25">
      <c r="D9" s="2"/>
    </row>
    <row r="10" ht="14.25">
      <c r="D10" s="2"/>
    </row>
    <row r="11" ht="14.25">
      <c r="D11" s="2"/>
    </row>
    <row r="12" ht="14.25">
      <c r="D12" s="2"/>
    </row>
    <row r="13" ht="14.25">
      <c r="D13" s="3"/>
    </row>
    <row r="16" spans="1:9" ht="15">
      <c r="A16" s="6"/>
      <c r="B16" s="6"/>
      <c r="C16" s="6"/>
      <c r="D16" s="6"/>
      <c r="E16" s="6"/>
      <c r="F16" s="6"/>
      <c r="I16" s="7" t="s">
        <v>90</v>
      </c>
    </row>
    <row r="17" spans="1:9" ht="15">
      <c r="A17" s="6"/>
      <c r="B17" s="6"/>
      <c r="C17" s="6"/>
      <c r="D17" s="6"/>
      <c r="E17" s="6"/>
      <c r="F17" s="6"/>
      <c r="I17" s="7"/>
    </row>
    <row r="18" spans="1:9" ht="15">
      <c r="A18" s="6" t="s">
        <v>89</v>
      </c>
      <c r="B18" s="6"/>
      <c r="C18" s="6"/>
      <c r="D18" s="6"/>
      <c r="E18" s="6"/>
      <c r="F18" s="6"/>
      <c r="I18" s="7">
        <v>1</v>
      </c>
    </row>
    <row r="19" spans="1:9" ht="15">
      <c r="A19" s="6"/>
      <c r="B19" s="6"/>
      <c r="C19" s="6"/>
      <c r="D19" s="6"/>
      <c r="E19" s="6"/>
      <c r="F19" s="6"/>
      <c r="I19" s="7"/>
    </row>
    <row r="20" spans="1:9" ht="15">
      <c r="A20" s="6" t="s">
        <v>91</v>
      </c>
      <c r="B20" s="6"/>
      <c r="C20" s="6"/>
      <c r="D20" s="6"/>
      <c r="E20" s="6"/>
      <c r="F20" s="6"/>
      <c r="I20" s="7">
        <v>2</v>
      </c>
    </row>
    <row r="21" spans="1:9" ht="15">
      <c r="A21" s="6"/>
      <c r="B21" s="6"/>
      <c r="C21" s="6"/>
      <c r="D21" s="6"/>
      <c r="E21" s="6"/>
      <c r="F21" s="6"/>
      <c r="I21" s="7"/>
    </row>
    <row r="22" spans="1:9" ht="15">
      <c r="A22" s="6" t="s">
        <v>92</v>
      </c>
      <c r="B22" s="6"/>
      <c r="C22" s="6"/>
      <c r="D22" s="6"/>
      <c r="E22" s="6"/>
      <c r="F22" s="6"/>
      <c r="I22" s="7">
        <v>3</v>
      </c>
    </row>
    <row r="23" spans="1:9" ht="15">
      <c r="A23" s="6"/>
      <c r="B23" s="6"/>
      <c r="C23" s="6"/>
      <c r="D23" s="6"/>
      <c r="E23" s="6"/>
      <c r="F23" s="6"/>
      <c r="I23" s="7"/>
    </row>
    <row r="24" spans="1:9" ht="15">
      <c r="A24" s="6" t="s">
        <v>93</v>
      </c>
      <c r="B24" s="6"/>
      <c r="C24" s="6"/>
      <c r="D24" s="6"/>
      <c r="E24" s="6"/>
      <c r="F24" s="6"/>
      <c r="I24" s="7">
        <v>4</v>
      </c>
    </row>
    <row r="25" spans="1:9" ht="15">
      <c r="A25" s="6"/>
      <c r="B25" s="6"/>
      <c r="C25" s="6"/>
      <c r="D25" s="6"/>
      <c r="E25" s="6"/>
      <c r="F25" s="6"/>
      <c r="I25" s="7"/>
    </row>
    <row r="26" spans="1:9" ht="15">
      <c r="A26" s="6" t="s">
        <v>111</v>
      </c>
      <c r="B26" s="6"/>
      <c r="C26" s="6"/>
      <c r="D26" s="6"/>
      <c r="E26" s="6"/>
      <c r="F26" s="6"/>
      <c r="I26" s="8" t="s">
        <v>94</v>
      </c>
    </row>
    <row r="27" spans="1:9" ht="15">
      <c r="A27" s="6"/>
      <c r="B27" s="6"/>
      <c r="C27" s="6"/>
      <c r="D27" s="6"/>
      <c r="E27" s="6"/>
      <c r="F27" s="6"/>
      <c r="I27" s="7"/>
    </row>
    <row r="28" spans="1:6" ht="15">
      <c r="A28" s="33" t="s">
        <v>148</v>
      </c>
      <c r="B28" s="6"/>
      <c r="C28" s="6"/>
      <c r="D28" s="6"/>
      <c r="E28" s="6"/>
      <c r="F28" s="6"/>
    </row>
    <row r="29" spans="2:9" ht="15">
      <c r="B29" s="6" t="s">
        <v>149</v>
      </c>
      <c r="C29" s="6"/>
      <c r="D29" s="6"/>
      <c r="E29" s="6"/>
      <c r="F29" s="6"/>
      <c r="G29" s="7"/>
      <c r="I29" s="9" t="s">
        <v>95</v>
      </c>
    </row>
    <row r="30" spans="1:7" ht="15">
      <c r="A30" s="6"/>
      <c r="B30" s="6"/>
      <c r="C30" s="6"/>
      <c r="D30" s="6"/>
      <c r="E30" s="6"/>
      <c r="F30" s="6"/>
      <c r="G30" s="7"/>
    </row>
    <row r="31" spans="1:7" ht="15">
      <c r="A31" s="6"/>
      <c r="B31" s="6"/>
      <c r="C31" s="6"/>
      <c r="D31" s="6"/>
      <c r="E31" s="6"/>
      <c r="F31" s="6"/>
      <c r="G31" s="7"/>
    </row>
    <row r="32" spans="1:7" ht="15">
      <c r="A32" s="6"/>
      <c r="B32" s="6"/>
      <c r="C32" s="6"/>
      <c r="D32" s="6"/>
      <c r="E32" s="6"/>
      <c r="F32" s="6"/>
      <c r="G32" s="7"/>
    </row>
    <row r="33" spans="1:7" ht="15">
      <c r="A33" s="6"/>
      <c r="B33" s="6"/>
      <c r="C33" s="6"/>
      <c r="D33" s="6"/>
      <c r="E33" s="6"/>
      <c r="F33" s="6"/>
      <c r="G33" s="7"/>
    </row>
    <row r="34" spans="1:7" ht="15">
      <c r="A34" s="6"/>
      <c r="B34" s="6"/>
      <c r="C34" s="6"/>
      <c r="D34" s="6"/>
      <c r="E34" s="6"/>
      <c r="F34" s="6"/>
      <c r="G34" s="7"/>
    </row>
    <row r="35" spans="1:7" ht="15">
      <c r="A35" s="6"/>
      <c r="B35" s="6"/>
      <c r="C35" s="6"/>
      <c r="D35" s="6"/>
      <c r="E35" s="6"/>
      <c r="F35" s="6"/>
      <c r="G35" s="7"/>
    </row>
    <row r="36" spans="1:7" ht="15">
      <c r="A36" s="6"/>
      <c r="B36" s="6"/>
      <c r="C36" s="6"/>
      <c r="D36" s="6"/>
      <c r="E36" s="6"/>
      <c r="F36" s="6"/>
      <c r="G36" s="7"/>
    </row>
    <row r="37" spans="1:7" ht="15">
      <c r="A37" s="6"/>
      <c r="B37" s="6"/>
      <c r="C37" s="6"/>
      <c r="D37" s="6"/>
      <c r="E37" s="6"/>
      <c r="F37" s="6"/>
      <c r="G37" s="7"/>
    </row>
    <row r="38" spans="1:7" ht="15">
      <c r="A38" s="6"/>
      <c r="B38" s="6"/>
      <c r="C38" s="6"/>
      <c r="D38" s="6"/>
      <c r="E38" s="6"/>
      <c r="F38" s="6"/>
      <c r="G38" s="7"/>
    </row>
    <row r="39" spans="1:7" ht="15">
      <c r="A39" s="6"/>
      <c r="B39" s="6"/>
      <c r="C39" s="6"/>
      <c r="D39" s="6"/>
      <c r="E39" s="6"/>
      <c r="F39" s="6"/>
      <c r="G39" s="7"/>
    </row>
    <row r="40" spans="1:7" ht="15">
      <c r="A40" s="6"/>
      <c r="B40" s="6"/>
      <c r="C40" s="6"/>
      <c r="D40" s="6"/>
      <c r="E40" s="6"/>
      <c r="F40" s="6"/>
      <c r="G40" s="7"/>
    </row>
  </sheetData>
  <mergeCells count="4">
    <mergeCell ref="A7:I7"/>
    <mergeCell ref="A3:I3"/>
    <mergeCell ref="A4:I4"/>
    <mergeCell ref="A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showGridLines="0" view="pageBreakPreview" zoomScale="60" zoomScaleNormal="75" workbookViewId="0" topLeftCell="A1">
      <selection activeCell="J19" sqref="J19"/>
    </sheetView>
  </sheetViews>
  <sheetFormatPr defaultColWidth="9.140625" defaultRowHeight="12.75"/>
  <cols>
    <col min="1" max="1" width="2.8515625" style="4" customWidth="1"/>
    <col min="2" max="2" width="3.00390625" style="4" customWidth="1"/>
    <col min="3" max="3" width="32.57421875" style="4" customWidth="1"/>
    <col min="4" max="4" width="9.140625" style="4" customWidth="1"/>
    <col min="5" max="5" width="15.57421875" style="4" bestFit="1" customWidth="1"/>
    <col min="6" max="6" width="9.140625" style="4" customWidth="1"/>
    <col min="7" max="7" width="12.28125" style="4" bestFit="1" customWidth="1"/>
    <col min="8" max="16384" width="9.140625" style="4" customWidth="1"/>
  </cols>
  <sheetData>
    <row r="1" ht="15">
      <c r="I1" s="7">
        <v>1</v>
      </c>
    </row>
    <row r="2" ht="14.25">
      <c r="D2" s="2" t="s">
        <v>23</v>
      </c>
    </row>
    <row r="3" ht="14.25">
      <c r="D3" s="2" t="s">
        <v>24</v>
      </c>
    </row>
    <row r="4" ht="14.25">
      <c r="D4" s="2" t="s">
        <v>25</v>
      </c>
    </row>
    <row r="5" ht="14.25">
      <c r="D5" s="2" t="s">
        <v>26</v>
      </c>
    </row>
    <row r="6" spans="3:7" ht="15">
      <c r="C6" s="36"/>
      <c r="D6" s="41" t="s">
        <v>129</v>
      </c>
      <c r="E6" s="36"/>
      <c r="F6" s="42"/>
      <c r="G6" s="36"/>
    </row>
    <row r="8" spans="5:7" ht="12.75">
      <c r="E8" s="10" t="s">
        <v>109</v>
      </c>
      <c r="F8" s="10"/>
      <c r="G8" s="10" t="s">
        <v>27</v>
      </c>
    </row>
    <row r="9" spans="5:7" ht="12.75">
      <c r="E9" s="10" t="s">
        <v>28</v>
      </c>
      <c r="F9" s="10"/>
      <c r="G9" s="10" t="s">
        <v>28</v>
      </c>
    </row>
    <row r="10" spans="5:7" ht="12.75">
      <c r="E10" s="34" t="s">
        <v>115</v>
      </c>
      <c r="F10" s="10"/>
      <c r="G10" s="10" t="s">
        <v>4</v>
      </c>
    </row>
    <row r="11" spans="5:7" ht="12.75">
      <c r="E11" s="34" t="s">
        <v>116</v>
      </c>
      <c r="F11" s="10"/>
      <c r="G11" s="10" t="s">
        <v>29</v>
      </c>
    </row>
    <row r="12" spans="5:7" ht="12.75">
      <c r="E12" s="34" t="s">
        <v>3</v>
      </c>
      <c r="F12" s="10"/>
      <c r="G12" s="10" t="s">
        <v>30</v>
      </c>
    </row>
    <row r="13" spans="5:7" ht="12.75">
      <c r="E13" s="35" t="s">
        <v>130</v>
      </c>
      <c r="F13" s="10"/>
      <c r="G13" s="12" t="s">
        <v>131</v>
      </c>
    </row>
    <row r="14" spans="5:7" ht="12.75">
      <c r="E14" s="34" t="s">
        <v>10</v>
      </c>
      <c r="G14" s="10" t="s">
        <v>10</v>
      </c>
    </row>
    <row r="15" spans="5:8" ht="12.75">
      <c r="E15" s="13"/>
      <c r="F15" s="14"/>
      <c r="G15" s="13"/>
      <c r="H15" s="14"/>
    </row>
    <row r="16" spans="2:8" ht="12.75">
      <c r="B16" s="4" t="s">
        <v>31</v>
      </c>
      <c r="E16" s="43">
        <v>157630</v>
      </c>
      <c r="F16" s="14"/>
      <c r="G16" s="14">
        <v>158300</v>
      </c>
      <c r="H16" s="14"/>
    </row>
    <row r="17" spans="2:8" ht="12.75">
      <c r="B17" s="4" t="s">
        <v>32</v>
      </c>
      <c r="E17" s="43">
        <v>731729</v>
      </c>
      <c r="F17" s="14"/>
      <c r="G17" s="14">
        <v>785941</v>
      </c>
      <c r="H17" s="14"/>
    </row>
    <row r="18" spans="2:8" ht="12.75">
      <c r="B18" s="4" t="s">
        <v>33</v>
      </c>
      <c r="E18" s="43">
        <v>99188</v>
      </c>
      <c r="F18" s="14"/>
      <c r="G18" s="14">
        <v>97896</v>
      </c>
      <c r="H18" s="14"/>
    </row>
    <row r="19" spans="2:8" ht="12.75">
      <c r="B19" s="4" t="s">
        <v>34</v>
      </c>
      <c r="E19" s="43">
        <v>40891</v>
      </c>
      <c r="F19" s="14"/>
      <c r="G19" s="14">
        <v>40891</v>
      </c>
      <c r="H19" s="14"/>
    </row>
    <row r="20" spans="2:8" ht="12.75">
      <c r="B20" s="4" t="s">
        <v>39</v>
      </c>
      <c r="E20" s="43">
        <v>83</v>
      </c>
      <c r="F20" s="14"/>
      <c r="G20" s="14">
        <v>326</v>
      </c>
      <c r="H20" s="14"/>
    </row>
    <row r="21" spans="2:8" ht="12.75">
      <c r="B21" s="4" t="s">
        <v>137</v>
      </c>
      <c r="E21" s="43">
        <v>1653</v>
      </c>
      <c r="F21" s="14"/>
      <c r="G21" s="14">
        <v>1656</v>
      </c>
      <c r="H21" s="14"/>
    </row>
    <row r="22" spans="2:8" ht="12.75">
      <c r="B22" s="4" t="s">
        <v>35</v>
      </c>
      <c r="E22" s="43"/>
      <c r="F22" s="14"/>
      <c r="G22" s="14"/>
      <c r="H22" s="14"/>
    </row>
    <row r="23" spans="3:8" ht="12.75">
      <c r="C23" s="4" t="s">
        <v>96</v>
      </c>
      <c r="E23" s="43">
        <v>667650</v>
      </c>
      <c r="F23" s="14"/>
      <c r="G23" s="14">
        <v>527979</v>
      </c>
      <c r="H23" s="14"/>
    </row>
    <row r="24" spans="3:8" ht="12.75">
      <c r="C24" s="4" t="s">
        <v>36</v>
      </c>
      <c r="E24" s="43">
        <v>62305</v>
      </c>
      <c r="F24" s="14"/>
      <c r="G24" s="14">
        <v>56947</v>
      </c>
      <c r="H24" s="14"/>
    </row>
    <row r="25" spans="3:8" ht="12.75">
      <c r="C25" s="4" t="s">
        <v>37</v>
      </c>
      <c r="E25" s="43">
        <v>16457</v>
      </c>
      <c r="F25" s="14"/>
      <c r="G25" s="14">
        <v>17950</v>
      </c>
      <c r="H25" s="14"/>
    </row>
    <row r="26" spans="3:8" ht="12.75">
      <c r="C26" s="4" t="s">
        <v>38</v>
      </c>
      <c r="E26" s="43">
        <v>401491</v>
      </c>
      <c r="F26" s="14"/>
      <c r="G26" s="14">
        <v>335095</v>
      </c>
      <c r="H26" s="14"/>
    </row>
    <row r="27" spans="3:8" ht="12.75">
      <c r="C27" s="4" t="s">
        <v>97</v>
      </c>
      <c r="E27" s="43">
        <v>10026</v>
      </c>
      <c r="F27" s="14"/>
      <c r="G27" s="14">
        <v>13439</v>
      </c>
      <c r="H27" s="14"/>
    </row>
    <row r="28" spans="3:8" ht="12.75">
      <c r="C28" s="4" t="s">
        <v>122</v>
      </c>
      <c r="E28" s="43">
        <v>6774</v>
      </c>
      <c r="F28" s="14"/>
      <c r="G28" s="14">
        <v>5404</v>
      </c>
      <c r="H28" s="14"/>
    </row>
    <row r="29" spans="3:8" ht="12.75">
      <c r="C29" s="36" t="s">
        <v>40</v>
      </c>
      <c r="E29" s="43">
        <v>176155</v>
      </c>
      <c r="F29" s="14"/>
      <c r="G29" s="14">
        <v>160700</v>
      </c>
      <c r="H29" s="14"/>
    </row>
    <row r="30" spans="3:8" ht="12.75">
      <c r="C30" s="4" t="s">
        <v>88</v>
      </c>
      <c r="E30" s="43">
        <v>96209</v>
      </c>
      <c r="F30" s="14"/>
      <c r="G30" s="14">
        <v>108148</v>
      </c>
      <c r="H30" s="14"/>
    </row>
    <row r="31" spans="5:8" ht="12.75">
      <c r="E31" s="44">
        <f>SUM(E23:E30)</f>
        <v>1437067</v>
      </c>
      <c r="F31" s="15"/>
      <c r="G31" s="15">
        <f>SUM(G23:G30)</f>
        <v>1225662</v>
      </c>
      <c r="H31" s="14"/>
    </row>
    <row r="32" spans="5:8" ht="12.75">
      <c r="E32" s="43"/>
      <c r="F32" s="14"/>
      <c r="G32" s="14"/>
      <c r="H32" s="14"/>
    </row>
    <row r="33" spans="2:8" ht="12.75">
      <c r="B33" s="4" t="s">
        <v>41</v>
      </c>
      <c r="E33" s="43"/>
      <c r="F33" s="14"/>
      <c r="G33" s="14"/>
      <c r="H33" s="14"/>
    </row>
    <row r="34" spans="3:8" ht="12.75">
      <c r="C34" s="4" t="s">
        <v>42</v>
      </c>
      <c r="E34" s="43">
        <v>264618</v>
      </c>
      <c r="F34" s="14"/>
      <c r="G34" s="14">
        <v>235062</v>
      </c>
      <c r="H34" s="14"/>
    </row>
    <row r="35" spans="3:8" ht="12.75" hidden="1">
      <c r="C35" s="4" t="s">
        <v>125</v>
      </c>
      <c r="E35" s="43">
        <v>0</v>
      </c>
      <c r="F35" s="14"/>
      <c r="G35" s="14">
        <v>0</v>
      </c>
      <c r="H35" s="14"/>
    </row>
    <row r="36" spans="3:8" ht="12.75" hidden="1">
      <c r="C36" s="4" t="s">
        <v>100</v>
      </c>
      <c r="E36" s="43">
        <v>0</v>
      </c>
      <c r="F36" s="14"/>
      <c r="G36" s="14">
        <v>0</v>
      </c>
      <c r="H36" s="14"/>
    </row>
    <row r="37" spans="3:8" ht="12.75">
      <c r="C37" s="4" t="s">
        <v>126</v>
      </c>
      <c r="E37" s="43">
        <v>96489</v>
      </c>
      <c r="F37" s="14"/>
      <c r="G37" s="14">
        <v>89387</v>
      </c>
      <c r="H37" s="14"/>
    </row>
    <row r="38" spans="3:8" ht="12.75">
      <c r="C38" s="4" t="s">
        <v>101</v>
      </c>
      <c r="E38" s="43">
        <v>18532</v>
      </c>
      <c r="F38" s="14"/>
      <c r="G38" s="14">
        <v>0</v>
      </c>
      <c r="H38" s="14"/>
    </row>
    <row r="39" spans="3:8" ht="12.75">
      <c r="C39" s="4" t="s">
        <v>123</v>
      </c>
      <c r="E39" s="43">
        <v>10274</v>
      </c>
      <c r="F39" s="14"/>
      <c r="G39" s="14">
        <v>11462</v>
      </c>
      <c r="H39" s="14"/>
    </row>
    <row r="40" spans="5:8" ht="12.75">
      <c r="E40" s="44">
        <f>SUM(E34:E39)</f>
        <v>389913</v>
      </c>
      <c r="F40" s="15"/>
      <c r="G40" s="15">
        <f>SUM(G34:G39)</f>
        <v>335911</v>
      </c>
      <c r="H40" s="14"/>
    </row>
    <row r="41" spans="2:8" ht="12.75">
      <c r="B41" s="4" t="s">
        <v>43</v>
      </c>
      <c r="E41" s="44">
        <f>E31-E40</f>
        <v>1047154</v>
      </c>
      <c r="F41" s="15"/>
      <c r="G41" s="15">
        <f>G31-G40</f>
        <v>889751</v>
      </c>
      <c r="H41" s="14"/>
    </row>
    <row r="42" spans="5:8" ht="13.5" thickBot="1">
      <c r="E42" s="45">
        <f>E16+E17+E18+E19+E20+E41+E21</f>
        <v>2078328</v>
      </c>
      <c r="F42" s="16"/>
      <c r="G42" s="16">
        <f>G16+G17+G18+G19+G20+G41+G21</f>
        <v>1974761</v>
      </c>
      <c r="H42" s="14"/>
    </row>
    <row r="43" spans="5:8" ht="13.5" thickTop="1">
      <c r="E43" s="43"/>
      <c r="F43" s="14"/>
      <c r="G43" s="14"/>
      <c r="H43" s="14"/>
    </row>
    <row r="44" spans="2:8" ht="12.75">
      <c r="B44" s="4" t="s">
        <v>44</v>
      </c>
      <c r="E44" s="43"/>
      <c r="F44" s="14"/>
      <c r="G44" s="14"/>
      <c r="H44" s="14"/>
    </row>
    <row r="45" spans="2:8" ht="12.75">
      <c r="B45" s="4" t="s">
        <v>45</v>
      </c>
      <c r="E45" s="43">
        <v>560369</v>
      </c>
      <c r="F45" s="14"/>
      <c r="G45" s="14">
        <v>559422</v>
      </c>
      <c r="H45" s="14"/>
    </row>
    <row r="46" spans="2:8" ht="12.75">
      <c r="B46" s="4" t="s">
        <v>46</v>
      </c>
      <c r="E46" s="43"/>
      <c r="F46" s="14"/>
      <c r="G46" s="14"/>
      <c r="H46" s="14"/>
    </row>
    <row r="47" spans="3:8" ht="12.75">
      <c r="C47" s="4" t="s">
        <v>47</v>
      </c>
      <c r="E47" s="43">
        <v>240156</v>
      </c>
      <c r="F47" s="14"/>
      <c r="G47" s="14">
        <v>239011</v>
      </c>
      <c r="H47" s="14"/>
    </row>
    <row r="48" spans="3:8" ht="12.75" hidden="1">
      <c r="C48" s="4" t="s">
        <v>48</v>
      </c>
      <c r="E48" s="43">
        <v>0</v>
      </c>
      <c r="F48" s="14"/>
      <c r="G48" s="14">
        <v>0</v>
      </c>
      <c r="H48" s="14"/>
    </row>
    <row r="49" spans="3:8" ht="12.75">
      <c r="C49" s="4" t="s">
        <v>49</v>
      </c>
      <c r="E49" s="43">
        <v>1151</v>
      </c>
      <c r="F49" s="14"/>
      <c r="G49" s="14">
        <v>1151</v>
      </c>
      <c r="H49" s="14"/>
    </row>
    <row r="50" spans="3:8" ht="12.75">
      <c r="C50" s="4" t="s">
        <v>50</v>
      </c>
      <c r="E50" s="43">
        <v>467815</v>
      </c>
      <c r="F50" s="14"/>
      <c r="G50" s="14">
        <v>436538</v>
      </c>
      <c r="H50" s="14"/>
    </row>
    <row r="51" spans="3:8" ht="12.75">
      <c r="C51" s="4" t="s">
        <v>64</v>
      </c>
      <c r="E51" s="46">
        <v>31328</v>
      </c>
      <c r="F51" s="17"/>
      <c r="G51" s="17">
        <v>31328</v>
      </c>
      <c r="H51" s="14"/>
    </row>
    <row r="52" spans="2:8" ht="12.75">
      <c r="B52" s="4" t="s">
        <v>112</v>
      </c>
      <c r="E52" s="43">
        <f>SUM(E45:E51)</f>
        <v>1300819</v>
      </c>
      <c r="F52" s="14"/>
      <c r="G52" s="14">
        <f>SUM(G45:G51)</f>
        <v>1267450</v>
      </c>
      <c r="H52" s="14"/>
    </row>
    <row r="53" spans="2:8" ht="12.75">
      <c r="B53" s="4" t="s">
        <v>98</v>
      </c>
      <c r="E53" s="43">
        <v>1387</v>
      </c>
      <c r="F53" s="14"/>
      <c r="G53" s="14">
        <v>1449</v>
      </c>
      <c r="H53" s="14"/>
    </row>
    <row r="54" spans="2:8" ht="12.75">
      <c r="B54" s="4" t="s">
        <v>51</v>
      </c>
      <c r="E54" s="43">
        <v>773400</v>
      </c>
      <c r="F54" s="14"/>
      <c r="G54" s="14">
        <v>703491</v>
      </c>
      <c r="H54" s="14"/>
    </row>
    <row r="55" spans="2:8" ht="12.75">
      <c r="B55" s="4" t="s">
        <v>52</v>
      </c>
      <c r="E55" s="43">
        <v>1446</v>
      </c>
      <c r="F55" s="14"/>
      <c r="G55" s="14">
        <v>1446</v>
      </c>
      <c r="H55" s="14"/>
    </row>
    <row r="56" spans="2:8" ht="12.75">
      <c r="B56" s="4" t="s">
        <v>124</v>
      </c>
      <c r="E56" s="43">
        <v>1276</v>
      </c>
      <c r="F56" s="14"/>
      <c r="G56" s="14">
        <v>925</v>
      </c>
      <c r="H56" s="14"/>
    </row>
    <row r="57" spans="5:8" ht="13.5" thickBot="1">
      <c r="E57" s="45">
        <f>SUM(E52:E56)</f>
        <v>2078328</v>
      </c>
      <c r="F57" s="16"/>
      <c r="G57" s="16">
        <f>SUM(G52:G56)</f>
        <v>1974761</v>
      </c>
      <c r="H57" s="14"/>
    </row>
    <row r="58" spans="5:8" ht="13.5" thickTop="1">
      <c r="E58" s="43"/>
      <c r="F58" s="14"/>
      <c r="G58" s="14"/>
      <c r="H58" s="14"/>
    </row>
    <row r="59" spans="2:8" ht="13.5" thickBot="1">
      <c r="B59" s="4" t="s">
        <v>99</v>
      </c>
      <c r="E59" s="47">
        <f>E52/E45</f>
        <v>2.3213614600379393</v>
      </c>
      <c r="F59" s="19"/>
      <c r="G59" s="18">
        <v>2.27</v>
      </c>
      <c r="H59" s="14"/>
    </row>
    <row r="60" ht="13.5" thickTop="1"/>
    <row r="61" ht="12.75">
      <c r="E61" s="23"/>
    </row>
    <row r="62" ht="12.75">
      <c r="A62" s="4" t="s">
        <v>75</v>
      </c>
    </row>
    <row r="63" ht="12.75">
      <c r="B63" s="4" t="s">
        <v>140</v>
      </c>
    </row>
  </sheetData>
  <printOptions/>
  <pageMargins left="0.75" right="0" top="0.77" bottom="1" header="0.5" footer="0.5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5"/>
  <sheetViews>
    <sheetView showGridLines="0" view="pageBreakPreview" zoomScale="60" zoomScaleNormal="75" workbookViewId="0" topLeftCell="A14">
      <selection activeCell="I19" sqref="I19"/>
    </sheetView>
  </sheetViews>
  <sheetFormatPr defaultColWidth="9.140625" defaultRowHeight="12.75"/>
  <cols>
    <col min="1" max="1" width="2.421875" style="4" customWidth="1"/>
    <col min="2" max="2" width="46.57421875" style="4" customWidth="1"/>
    <col min="3" max="3" width="1.28515625" style="4" customWidth="1"/>
    <col min="4" max="4" width="12.28125" style="4" bestFit="1" customWidth="1"/>
    <col min="5" max="5" width="20.57421875" style="4" bestFit="1" customWidth="1"/>
    <col min="6" max="6" width="3.00390625" style="4" customWidth="1"/>
    <col min="7" max="7" width="12.28125" style="4" bestFit="1" customWidth="1"/>
    <col min="8" max="8" width="20.57421875" style="4" bestFit="1" customWidth="1"/>
    <col min="9" max="9" width="13.421875" style="4" customWidth="1"/>
    <col min="10" max="16384" width="9.140625" style="4" customWidth="1"/>
  </cols>
  <sheetData>
    <row r="1" ht="15.75">
      <c r="I1" s="20">
        <v>2</v>
      </c>
    </row>
    <row r="2" ht="14.25">
      <c r="E2" s="2" t="s">
        <v>23</v>
      </c>
    </row>
    <row r="3" ht="14.25">
      <c r="E3" s="2" t="s">
        <v>24</v>
      </c>
    </row>
    <row r="4" ht="14.25">
      <c r="E4" s="2" t="s">
        <v>25</v>
      </c>
    </row>
    <row r="5" ht="14.25">
      <c r="E5" s="2" t="s">
        <v>0</v>
      </c>
    </row>
    <row r="6" ht="14.25">
      <c r="E6" s="2" t="s">
        <v>132</v>
      </c>
    </row>
    <row r="7" ht="15">
      <c r="E7" s="28" t="s">
        <v>110</v>
      </c>
    </row>
    <row r="8" ht="13.5">
      <c r="E8" s="21"/>
    </row>
    <row r="9" spans="4:8" ht="12.75">
      <c r="D9" s="62" t="s">
        <v>138</v>
      </c>
      <c r="E9" s="62"/>
      <c r="G9" s="62" t="s">
        <v>6</v>
      </c>
      <c r="H9" s="62"/>
    </row>
    <row r="10" spans="4:9" ht="12.75">
      <c r="D10" s="10" t="s">
        <v>1</v>
      </c>
      <c r="E10" s="10" t="s">
        <v>4</v>
      </c>
      <c r="G10" s="10" t="s">
        <v>1</v>
      </c>
      <c r="H10" s="10" t="s">
        <v>4</v>
      </c>
      <c r="I10" s="5"/>
    </row>
    <row r="11" spans="4:9" ht="12.75">
      <c r="D11" s="10" t="s">
        <v>2</v>
      </c>
      <c r="E11" s="10" t="s">
        <v>2</v>
      </c>
      <c r="G11" s="10" t="s">
        <v>2</v>
      </c>
      <c r="H11" s="10" t="s">
        <v>2</v>
      </c>
      <c r="I11" s="5"/>
    </row>
    <row r="12" spans="4:9" ht="12.75">
      <c r="D12" s="10" t="s">
        <v>3</v>
      </c>
      <c r="E12" s="10" t="s">
        <v>5</v>
      </c>
      <c r="G12" s="10" t="s">
        <v>7</v>
      </c>
      <c r="H12" s="10" t="s">
        <v>5</v>
      </c>
      <c r="I12" s="5"/>
    </row>
    <row r="13" spans="4:9" ht="12.75">
      <c r="D13" s="10"/>
      <c r="E13" s="10" t="s">
        <v>3</v>
      </c>
      <c r="G13" s="10" t="s">
        <v>8</v>
      </c>
      <c r="H13" s="10" t="s">
        <v>9</v>
      </c>
      <c r="I13" s="5"/>
    </row>
    <row r="14" spans="4:9" ht="12.75">
      <c r="D14" s="22" t="s">
        <v>130</v>
      </c>
      <c r="E14" s="12" t="s">
        <v>133</v>
      </c>
      <c r="G14" s="12" t="s">
        <v>130</v>
      </c>
      <c r="H14" s="22" t="s">
        <v>133</v>
      </c>
      <c r="I14" s="5"/>
    </row>
    <row r="15" spans="4:9" ht="12.75">
      <c r="D15" s="10" t="s">
        <v>10</v>
      </c>
      <c r="E15" s="10" t="s">
        <v>10</v>
      </c>
      <c r="F15" s="10"/>
      <c r="G15" s="10" t="s">
        <v>10</v>
      </c>
      <c r="H15" s="10" t="s">
        <v>10</v>
      </c>
      <c r="I15" s="5"/>
    </row>
    <row r="16" ht="12.75">
      <c r="D16" s="36"/>
    </row>
    <row r="17" spans="2:9" ht="12.75">
      <c r="B17" s="4" t="s">
        <v>11</v>
      </c>
      <c r="D17" s="43">
        <v>264837</v>
      </c>
      <c r="E17" s="43">
        <v>148746</v>
      </c>
      <c r="F17" s="43"/>
      <c r="G17" s="43">
        <f>D17</f>
        <v>264837</v>
      </c>
      <c r="H17" s="43">
        <v>148746</v>
      </c>
      <c r="I17" s="14"/>
    </row>
    <row r="18" spans="4:9" ht="12.75">
      <c r="D18" s="43"/>
      <c r="E18" s="43"/>
      <c r="F18" s="43"/>
      <c r="G18" s="43"/>
      <c r="H18" s="43"/>
      <c r="I18" s="14"/>
    </row>
    <row r="19" spans="2:9" ht="12.75">
      <c r="B19" s="4" t="s">
        <v>12</v>
      </c>
      <c r="D19" s="43">
        <v>-205159</v>
      </c>
      <c r="E19" s="43">
        <v>-101519</v>
      </c>
      <c r="F19" s="43"/>
      <c r="G19" s="43">
        <f>D19</f>
        <v>-205159</v>
      </c>
      <c r="H19" s="43">
        <v>-101519</v>
      </c>
      <c r="I19" s="14"/>
    </row>
    <row r="20" spans="4:9" ht="3" customHeight="1">
      <c r="D20" s="46"/>
      <c r="E20" s="46"/>
      <c r="F20" s="43"/>
      <c r="G20" s="46"/>
      <c r="H20" s="46"/>
      <c r="I20" s="14"/>
    </row>
    <row r="21" spans="2:9" ht="12.75">
      <c r="B21" s="4" t="s">
        <v>13</v>
      </c>
      <c r="D21" s="43">
        <f>SUM(D17:D19)</f>
        <v>59678</v>
      </c>
      <c r="E21" s="43">
        <f>SUM(E17:E19)</f>
        <v>47227</v>
      </c>
      <c r="F21" s="43"/>
      <c r="G21" s="43">
        <f>SUM(G17:G19)</f>
        <v>59678</v>
      </c>
      <c r="H21" s="43">
        <f>SUM(H17:H19)</f>
        <v>47227</v>
      </c>
      <c r="I21" s="14"/>
    </row>
    <row r="22" spans="4:9" ht="12.75">
      <c r="D22" s="43"/>
      <c r="E22" s="43"/>
      <c r="F22" s="43"/>
      <c r="G22" s="43"/>
      <c r="H22" s="43"/>
      <c r="I22" s="14"/>
    </row>
    <row r="23" spans="2:9" ht="12.75">
      <c r="B23" s="4" t="s">
        <v>14</v>
      </c>
      <c r="D23" s="43">
        <v>2396</v>
      </c>
      <c r="E23" s="43">
        <v>2790</v>
      </c>
      <c r="F23" s="43"/>
      <c r="G23" s="43">
        <v>2396</v>
      </c>
      <c r="H23" s="43">
        <v>2790</v>
      </c>
      <c r="I23" s="14"/>
    </row>
    <row r="24" spans="4:9" ht="12.75">
      <c r="D24" s="43"/>
      <c r="E24" s="43"/>
      <c r="F24" s="43"/>
      <c r="G24" s="43"/>
      <c r="H24" s="43"/>
      <c r="I24" s="14"/>
    </row>
    <row r="25" spans="2:9" ht="12.75">
      <c r="B25" s="4" t="s">
        <v>15</v>
      </c>
      <c r="D25" s="43">
        <v>-17918</v>
      </c>
      <c r="E25" s="43">
        <v>-11792</v>
      </c>
      <c r="F25" s="43"/>
      <c r="G25" s="43">
        <v>-17918</v>
      </c>
      <c r="H25" s="43">
        <v>-11792</v>
      </c>
      <c r="I25" s="14"/>
    </row>
    <row r="26" spans="4:9" ht="3" customHeight="1">
      <c r="D26" s="46"/>
      <c r="E26" s="46"/>
      <c r="F26" s="43"/>
      <c r="G26" s="46"/>
      <c r="H26" s="46"/>
      <c r="I26" s="14"/>
    </row>
    <row r="27" spans="2:9" ht="12.75">
      <c r="B27" s="4" t="s">
        <v>16</v>
      </c>
      <c r="D27" s="43">
        <f>SUM(D21:D26)</f>
        <v>44156</v>
      </c>
      <c r="E27" s="43">
        <f>SUM(E21:E26)</f>
        <v>38225</v>
      </c>
      <c r="F27" s="43"/>
      <c r="G27" s="43">
        <f>SUM(G21:G25)</f>
        <v>44156</v>
      </c>
      <c r="H27" s="43">
        <f>SUM(H21:H25)</f>
        <v>38225</v>
      </c>
      <c r="I27" s="14"/>
    </row>
    <row r="28" spans="4:9" ht="12.75">
      <c r="D28" s="43"/>
      <c r="E28" s="43"/>
      <c r="F28" s="43"/>
      <c r="G28" s="43"/>
      <c r="H28" s="43"/>
      <c r="I28" s="14"/>
    </row>
    <row r="29" spans="2:9" ht="12.75">
      <c r="B29" s="4" t="s">
        <v>113</v>
      </c>
      <c r="D29" s="43">
        <v>1172</v>
      </c>
      <c r="E29" s="43">
        <v>3836</v>
      </c>
      <c r="F29" s="43"/>
      <c r="G29" s="43">
        <v>1172</v>
      </c>
      <c r="H29" s="43">
        <v>3836</v>
      </c>
      <c r="I29" s="14"/>
    </row>
    <row r="30" spans="4:9" ht="12.75">
      <c r="D30" s="43"/>
      <c r="E30" s="43"/>
      <c r="F30" s="43"/>
      <c r="G30" s="43"/>
      <c r="H30" s="43"/>
      <c r="I30" s="14"/>
    </row>
    <row r="31" spans="2:9" ht="12.75">
      <c r="B31" s="4" t="s">
        <v>114</v>
      </c>
      <c r="D31" s="43">
        <v>1938</v>
      </c>
      <c r="E31" s="43">
        <v>2955</v>
      </c>
      <c r="F31" s="43"/>
      <c r="G31" s="43">
        <v>1938</v>
      </c>
      <c r="H31" s="43">
        <v>2955</v>
      </c>
      <c r="I31" s="14"/>
    </row>
    <row r="32" spans="4:9" ht="12.75">
      <c r="D32" s="43"/>
      <c r="E32" s="43"/>
      <c r="F32" s="43"/>
      <c r="G32" s="43"/>
      <c r="H32" s="43"/>
      <c r="I32" s="14"/>
    </row>
    <row r="33" spans="2:9" ht="12.75">
      <c r="B33" s="4" t="s">
        <v>17</v>
      </c>
      <c r="D33" s="43">
        <v>-962</v>
      </c>
      <c r="E33" s="43">
        <v>-1322</v>
      </c>
      <c r="F33" s="43"/>
      <c r="G33" s="43">
        <v>-962</v>
      </c>
      <c r="H33" s="43">
        <v>-1322</v>
      </c>
      <c r="I33" s="14"/>
    </row>
    <row r="34" spans="4:9" ht="4.5" customHeight="1">
      <c r="D34" s="46"/>
      <c r="E34" s="46"/>
      <c r="F34" s="43"/>
      <c r="G34" s="46"/>
      <c r="H34" s="46"/>
      <c r="I34" s="14"/>
    </row>
    <row r="35" spans="2:9" ht="12.75">
      <c r="B35" s="4" t="s">
        <v>18</v>
      </c>
      <c r="D35" s="43">
        <f>SUM(D27:D34)</f>
        <v>46304</v>
      </c>
      <c r="E35" s="43">
        <f>SUM(E27:E34)</f>
        <v>43694</v>
      </c>
      <c r="F35" s="43"/>
      <c r="G35" s="43">
        <f>SUM(G27:G34)</f>
        <v>46304</v>
      </c>
      <c r="H35" s="43">
        <f>SUM(H27:H34)</f>
        <v>43694</v>
      </c>
      <c r="I35" s="14"/>
    </row>
    <row r="36" spans="4:9" ht="12.75">
      <c r="D36" s="43"/>
      <c r="E36" s="43"/>
      <c r="F36" s="43"/>
      <c r="G36" s="43"/>
      <c r="H36" s="43"/>
      <c r="I36" s="14"/>
    </row>
    <row r="37" spans="2:9" ht="12.75">
      <c r="B37" s="4" t="s">
        <v>19</v>
      </c>
      <c r="D37" s="43">
        <v>-15089</v>
      </c>
      <c r="E37" s="43">
        <v>-12992</v>
      </c>
      <c r="F37" s="43"/>
      <c r="G37" s="43">
        <v>-15089</v>
      </c>
      <c r="H37" s="43">
        <v>-12992</v>
      </c>
      <c r="I37" s="14"/>
    </row>
    <row r="38" spans="4:9" ht="3" customHeight="1">
      <c r="D38" s="46"/>
      <c r="E38" s="46"/>
      <c r="F38" s="43"/>
      <c r="G38" s="46"/>
      <c r="H38" s="46"/>
      <c r="I38" s="14"/>
    </row>
    <row r="39" spans="2:9" ht="12.75">
      <c r="B39" s="4" t="s">
        <v>20</v>
      </c>
      <c r="D39" s="43">
        <f>SUM(D35:D37)</f>
        <v>31215</v>
      </c>
      <c r="E39" s="43">
        <f>SUM(E35:E37)</f>
        <v>30702</v>
      </c>
      <c r="F39" s="43"/>
      <c r="G39" s="43">
        <f>SUM(G35:G37)</f>
        <v>31215</v>
      </c>
      <c r="H39" s="43">
        <f>SUM(H35:H37)</f>
        <v>30702</v>
      </c>
      <c r="I39" s="14"/>
    </row>
    <row r="40" spans="4:9" ht="12.75">
      <c r="D40" s="43"/>
      <c r="E40" s="43"/>
      <c r="F40" s="43"/>
      <c r="G40" s="43"/>
      <c r="H40" s="43"/>
      <c r="I40" s="14"/>
    </row>
    <row r="41" spans="2:8" ht="12.75">
      <c r="B41" s="4" t="s">
        <v>21</v>
      </c>
      <c r="D41" s="43">
        <v>62.154</v>
      </c>
      <c r="E41" s="43">
        <v>26</v>
      </c>
      <c r="F41" s="43"/>
      <c r="G41" s="43">
        <v>62</v>
      </c>
      <c r="H41" s="43">
        <v>26</v>
      </c>
    </row>
    <row r="42" spans="4:8" ht="3.75" customHeight="1">
      <c r="D42" s="48"/>
      <c r="E42" s="46"/>
      <c r="F42" s="36"/>
      <c r="G42" s="48"/>
      <c r="H42" s="48"/>
    </row>
    <row r="43" spans="2:8" ht="12.75">
      <c r="B43" s="4" t="s">
        <v>22</v>
      </c>
      <c r="D43" s="40">
        <f>SUM(D39:D42)</f>
        <v>31277.154</v>
      </c>
      <c r="E43" s="40">
        <f>SUM(E39:E42)</f>
        <v>30728</v>
      </c>
      <c r="F43" s="36"/>
      <c r="G43" s="40">
        <f>SUM(G39:G42)</f>
        <v>31277</v>
      </c>
      <c r="H43" s="40">
        <f>SUM(H39:H42)</f>
        <v>30728</v>
      </c>
    </row>
    <row r="44" spans="4:8" ht="3.75" customHeight="1" thickBot="1">
      <c r="D44" s="49"/>
      <c r="E44" s="49"/>
      <c r="F44" s="36"/>
      <c r="G44" s="49"/>
      <c r="H44" s="49"/>
    </row>
    <row r="45" spans="4:8" ht="12.75">
      <c r="D45" s="36"/>
      <c r="E45" s="36"/>
      <c r="F45" s="36"/>
      <c r="G45" s="36"/>
      <c r="H45" s="36"/>
    </row>
    <row r="46" spans="4:8" ht="12.75">
      <c r="D46" s="36"/>
      <c r="E46" s="36"/>
      <c r="F46" s="36"/>
      <c r="G46" s="36"/>
      <c r="H46" s="36"/>
    </row>
    <row r="47" spans="2:9" ht="12.75">
      <c r="B47" s="4" t="s">
        <v>103</v>
      </c>
      <c r="D47" s="36">
        <v>5.59</v>
      </c>
      <c r="E47" s="57">
        <v>5.58</v>
      </c>
      <c r="F47" s="36"/>
      <c r="G47" s="36">
        <v>5.59</v>
      </c>
      <c r="H47" s="36">
        <v>5.58</v>
      </c>
      <c r="I47" s="5"/>
    </row>
    <row r="48" spans="3:9" ht="2.25" customHeight="1" thickBot="1">
      <c r="C48" s="24"/>
      <c r="D48" s="49"/>
      <c r="E48" s="58"/>
      <c r="F48" s="36"/>
      <c r="G48" s="49"/>
      <c r="H48" s="49"/>
      <c r="I48" s="5"/>
    </row>
    <row r="49" spans="4:9" ht="12.75">
      <c r="D49" s="36"/>
      <c r="E49" s="59"/>
      <c r="F49" s="36"/>
      <c r="G49" s="36"/>
      <c r="H49" s="36"/>
      <c r="I49" s="5"/>
    </row>
    <row r="50" spans="2:9" ht="12.75">
      <c r="B50" s="4" t="s">
        <v>104</v>
      </c>
      <c r="D50" s="57">
        <v>5.33</v>
      </c>
      <c r="E50" s="57">
        <v>5.55</v>
      </c>
      <c r="F50" s="36"/>
      <c r="G50" s="57">
        <v>5.33</v>
      </c>
      <c r="H50" s="36">
        <v>5.55</v>
      </c>
      <c r="I50" s="5"/>
    </row>
    <row r="51" spans="4:8" ht="1.5" customHeight="1" thickBot="1">
      <c r="D51" s="49"/>
      <c r="E51" s="49"/>
      <c r="F51" s="36"/>
      <c r="G51" s="49"/>
      <c r="H51" s="49"/>
    </row>
    <row r="52" spans="4:8" ht="12.75">
      <c r="D52" s="36"/>
      <c r="E52" s="36"/>
      <c r="F52" s="36"/>
      <c r="G52" s="36"/>
      <c r="H52" s="36"/>
    </row>
    <row r="53" ht="12.75">
      <c r="G53" s="30"/>
    </row>
    <row r="55" ht="12.75">
      <c r="B55" s="4" t="s">
        <v>139</v>
      </c>
    </row>
  </sheetData>
  <mergeCells count="2">
    <mergeCell ref="D9:E9"/>
    <mergeCell ref="G9:H9"/>
  </mergeCells>
  <printOptions horizontalCentered="1"/>
  <pageMargins left="0" right="0" top="0.96" bottom="1" header="0.5" footer="0.5"/>
  <pageSetup fitToHeight="1" fitToWidth="1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showGridLines="0" view="pageBreakPreview" zoomScale="60" zoomScaleNormal="75" workbookViewId="0" topLeftCell="A1">
      <selection activeCell="L38" sqref="L38"/>
    </sheetView>
  </sheetViews>
  <sheetFormatPr defaultColWidth="9.140625" defaultRowHeight="12.75"/>
  <cols>
    <col min="1" max="1" width="2.28125" style="4" customWidth="1"/>
    <col min="2" max="2" width="19.8515625" style="4" customWidth="1"/>
    <col min="3" max="3" width="9.140625" style="4" customWidth="1"/>
    <col min="4" max="4" width="10.57421875" style="4" bestFit="1" customWidth="1"/>
    <col min="5" max="5" width="1.8515625" style="4" customWidth="1"/>
    <col min="6" max="6" width="13.57421875" style="4" customWidth="1"/>
    <col min="7" max="7" width="3.57421875" style="4" customWidth="1"/>
    <col min="8" max="8" width="13.7109375" style="4" customWidth="1"/>
    <col min="9" max="9" width="3.57421875" style="4" customWidth="1"/>
    <col min="10" max="10" width="13.7109375" style="4" customWidth="1"/>
    <col min="11" max="11" width="3.421875" style="4" customWidth="1"/>
    <col min="12" max="12" width="15.421875" style="4" bestFit="1" customWidth="1"/>
    <col min="13" max="13" width="3.421875" style="4" customWidth="1"/>
    <col min="14" max="14" width="14.421875" style="4" customWidth="1"/>
    <col min="15" max="15" width="3.28125" style="4" customWidth="1"/>
    <col min="16" max="16" width="12.28125" style="4" bestFit="1" customWidth="1"/>
    <col min="17" max="17" width="6.8515625" style="4" customWidth="1"/>
    <col min="18" max="18" width="4.421875" style="4" customWidth="1"/>
    <col min="19" max="16384" width="9.140625" style="4" customWidth="1"/>
  </cols>
  <sheetData>
    <row r="1" ht="15">
      <c r="R1" s="7">
        <v>3</v>
      </c>
    </row>
    <row r="2" ht="14.25">
      <c r="I2" s="2" t="s">
        <v>23</v>
      </c>
    </row>
    <row r="3" ht="14.25">
      <c r="I3" s="2" t="s">
        <v>24</v>
      </c>
    </row>
    <row r="4" ht="14.25">
      <c r="I4" s="2" t="s">
        <v>25</v>
      </c>
    </row>
    <row r="5" ht="14.25">
      <c r="I5" s="2" t="s">
        <v>53</v>
      </c>
    </row>
    <row r="6" ht="14.25">
      <c r="I6" s="2" t="s">
        <v>132</v>
      </c>
    </row>
    <row r="7" ht="15">
      <c r="I7" s="28" t="s">
        <v>110</v>
      </c>
    </row>
    <row r="8" ht="13.5">
      <c r="I8" s="11"/>
    </row>
    <row r="9" spans="4:17" ht="12.75">
      <c r="D9" s="5" t="s">
        <v>54</v>
      </c>
      <c r="E9" s="5"/>
      <c r="F9" s="5" t="s">
        <v>57</v>
      </c>
      <c r="G9" s="5"/>
      <c r="H9" s="5" t="s">
        <v>59</v>
      </c>
      <c r="I9" s="5"/>
      <c r="J9" s="5" t="s">
        <v>61</v>
      </c>
      <c r="K9" s="5"/>
      <c r="L9" s="5" t="s">
        <v>62</v>
      </c>
      <c r="M9" s="5"/>
      <c r="N9" s="5"/>
      <c r="O9" s="5"/>
      <c r="P9" s="5"/>
      <c r="Q9" s="5"/>
    </row>
    <row r="10" spans="4:17" ht="12.75">
      <c r="D10" s="5" t="s">
        <v>55</v>
      </c>
      <c r="E10" s="5"/>
      <c r="F10" s="5" t="s">
        <v>58</v>
      </c>
      <c r="G10" s="5"/>
      <c r="H10" s="5" t="s">
        <v>60</v>
      </c>
      <c r="I10" s="5"/>
      <c r="J10" s="5" t="s">
        <v>60</v>
      </c>
      <c r="K10" s="5"/>
      <c r="L10" s="5" t="s">
        <v>63</v>
      </c>
      <c r="M10" s="5"/>
      <c r="N10" s="5" t="s">
        <v>64</v>
      </c>
      <c r="O10" s="5"/>
      <c r="P10" s="5" t="s">
        <v>56</v>
      </c>
      <c r="Q10" s="5"/>
    </row>
    <row r="11" spans="4:17" ht="12.75">
      <c r="D11" s="5" t="s">
        <v>10</v>
      </c>
      <c r="E11" s="5"/>
      <c r="F11" s="5" t="s">
        <v>10</v>
      </c>
      <c r="G11" s="5"/>
      <c r="H11" s="5" t="s">
        <v>10</v>
      </c>
      <c r="I11" s="5"/>
      <c r="J11" s="5" t="s">
        <v>10</v>
      </c>
      <c r="K11" s="5"/>
      <c r="L11" s="5" t="s">
        <v>10</v>
      </c>
      <c r="M11" s="5"/>
      <c r="N11" s="5" t="s">
        <v>10</v>
      </c>
      <c r="O11" s="5"/>
      <c r="P11" s="5" t="s">
        <v>10</v>
      </c>
      <c r="Q11" s="5"/>
    </row>
    <row r="12" spans="4:17" ht="12.75"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2.75">
      <c r="A13" s="25" t="s">
        <v>134</v>
      </c>
      <c r="D13" s="40">
        <v>559422</v>
      </c>
      <c r="E13" s="40"/>
      <c r="F13" s="40">
        <v>239011</v>
      </c>
      <c r="G13" s="40"/>
      <c r="H13" s="40">
        <v>0</v>
      </c>
      <c r="I13" s="40"/>
      <c r="J13" s="40">
        <v>1151</v>
      </c>
      <c r="K13" s="40"/>
      <c r="L13" s="40">
        <v>436538</v>
      </c>
      <c r="M13" s="40"/>
      <c r="N13" s="40">
        <v>31328</v>
      </c>
      <c r="O13" s="40"/>
      <c r="P13" s="40">
        <f>SUM(D13:N13)</f>
        <v>1267450</v>
      </c>
      <c r="Q13" s="23"/>
    </row>
    <row r="14" spans="4:16" ht="6" customHeight="1"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</row>
    <row r="15" spans="1:16" ht="12.75">
      <c r="A15" s="4" t="s">
        <v>67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</row>
    <row r="16" spans="1:17" ht="12.75">
      <c r="A16" s="26" t="s">
        <v>68</v>
      </c>
      <c r="D16" s="43">
        <v>947</v>
      </c>
      <c r="E16" s="43"/>
      <c r="F16" s="43">
        <v>1145</v>
      </c>
      <c r="G16" s="43"/>
      <c r="H16" s="43">
        <v>0</v>
      </c>
      <c r="I16" s="43"/>
      <c r="J16" s="43">
        <v>0</v>
      </c>
      <c r="K16" s="43"/>
      <c r="L16" s="43">
        <v>0</v>
      </c>
      <c r="M16" s="43"/>
      <c r="N16" s="43">
        <v>0</v>
      </c>
      <c r="O16" s="43"/>
      <c r="P16" s="43">
        <f>SUM(D16:N16)</f>
        <v>2092</v>
      </c>
      <c r="Q16" s="36"/>
    </row>
    <row r="17" spans="1:17" ht="12.75">
      <c r="A17" s="4" t="s">
        <v>121</v>
      </c>
      <c r="D17" s="43">
        <v>0</v>
      </c>
      <c r="E17" s="43"/>
      <c r="F17" s="43">
        <v>0</v>
      </c>
      <c r="G17" s="43"/>
      <c r="H17" s="43">
        <v>0</v>
      </c>
      <c r="I17" s="43"/>
      <c r="J17" s="43">
        <v>0</v>
      </c>
      <c r="K17" s="43"/>
      <c r="L17" s="43">
        <f>' income statement'!G43</f>
        <v>31277</v>
      </c>
      <c r="M17" s="43"/>
      <c r="N17" s="43">
        <v>0</v>
      </c>
      <c r="O17" s="43"/>
      <c r="P17" s="43">
        <f>SUM(D17:N17)</f>
        <v>31277</v>
      </c>
      <c r="Q17" s="36"/>
    </row>
    <row r="18" spans="4:17" ht="3.75" customHeight="1"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36"/>
    </row>
    <row r="19" spans="1:17" ht="12.75">
      <c r="A19" s="25" t="s">
        <v>135</v>
      </c>
      <c r="D19" s="43">
        <f>SUM(D13:D17)</f>
        <v>560369</v>
      </c>
      <c r="E19" s="43">
        <f>SUM(E13:E17)</f>
        <v>0</v>
      </c>
      <c r="F19" s="43">
        <f>SUM(F13:F17)</f>
        <v>240156</v>
      </c>
      <c r="G19" s="43"/>
      <c r="H19" s="43">
        <f>SUM(H13:H17)</f>
        <v>0</v>
      </c>
      <c r="I19" s="43"/>
      <c r="J19" s="43">
        <f>SUM(J13:J17)</f>
        <v>1151</v>
      </c>
      <c r="K19" s="43"/>
      <c r="L19" s="43">
        <f>SUM(L13:L18)</f>
        <v>467815</v>
      </c>
      <c r="M19" s="43"/>
      <c r="N19" s="43">
        <f>SUM(N13:N18)</f>
        <v>31328</v>
      </c>
      <c r="O19" s="43"/>
      <c r="P19" s="43">
        <f>SUM(P13:P18)</f>
        <v>1300819</v>
      </c>
      <c r="Q19" s="36"/>
    </row>
    <row r="20" spans="4:17" ht="3.75" customHeight="1" thickBot="1"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36"/>
    </row>
    <row r="21" spans="4:17" ht="12.75"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36"/>
    </row>
    <row r="22" spans="4:17" ht="12.75"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36"/>
    </row>
    <row r="23" spans="4:17" ht="12.75"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36"/>
    </row>
    <row r="24" spans="4:17" ht="12.75"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36"/>
    </row>
    <row r="25" spans="1:17" ht="12.75">
      <c r="A25" s="25" t="s">
        <v>119</v>
      </c>
      <c r="D25" s="43">
        <v>431000</v>
      </c>
      <c r="E25" s="43"/>
      <c r="F25" s="43">
        <v>114282</v>
      </c>
      <c r="G25" s="43"/>
      <c r="H25" s="43">
        <v>-66436</v>
      </c>
      <c r="I25" s="43"/>
      <c r="J25" s="43">
        <v>1151</v>
      </c>
      <c r="K25" s="43"/>
      <c r="L25" s="43">
        <v>428392</v>
      </c>
      <c r="M25" s="43"/>
      <c r="N25" s="43">
        <v>13521</v>
      </c>
      <c r="O25" s="43"/>
      <c r="P25" s="43">
        <f>SUM(D25:O25)</f>
        <v>921910</v>
      </c>
      <c r="Q25" s="36"/>
    </row>
    <row r="26" spans="1:17" ht="6.75" customHeight="1">
      <c r="A26" s="25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36"/>
    </row>
    <row r="27" spans="1:17" ht="12.75">
      <c r="A27" s="4" t="s">
        <v>67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36"/>
    </row>
    <row r="28" spans="1:17" ht="12.75">
      <c r="A28" s="26" t="s">
        <v>151</v>
      </c>
      <c r="D28" s="43">
        <v>123143</v>
      </c>
      <c r="E28" s="43"/>
      <c r="F28" s="43">
        <v>120680</v>
      </c>
      <c r="G28" s="43"/>
      <c r="H28" s="43">
        <v>0</v>
      </c>
      <c r="I28" s="43"/>
      <c r="J28" s="43">
        <v>0</v>
      </c>
      <c r="K28" s="43"/>
      <c r="L28" s="43">
        <v>0</v>
      </c>
      <c r="M28" s="43"/>
      <c r="N28" s="43">
        <v>0</v>
      </c>
      <c r="O28" s="43"/>
      <c r="P28" s="43">
        <f>SUM(D28:N28)</f>
        <v>243823</v>
      </c>
      <c r="Q28" s="36"/>
    </row>
    <row r="29" spans="1:17" ht="12.75">
      <c r="A29" s="26" t="s">
        <v>68</v>
      </c>
      <c r="D29" s="43">
        <v>12</v>
      </c>
      <c r="E29" s="43"/>
      <c r="F29" s="43">
        <v>11</v>
      </c>
      <c r="G29" s="43"/>
      <c r="H29" s="43">
        <v>0</v>
      </c>
      <c r="I29" s="43"/>
      <c r="J29" s="43">
        <v>0</v>
      </c>
      <c r="K29" s="43"/>
      <c r="L29" s="43">
        <v>0</v>
      </c>
      <c r="M29" s="43"/>
      <c r="N29" s="43">
        <v>0</v>
      </c>
      <c r="O29" s="43"/>
      <c r="P29" s="43">
        <f>SUM(D29:N29)</f>
        <v>23</v>
      </c>
      <c r="Q29" s="36"/>
    </row>
    <row r="30" spans="1:17" ht="13.5" customHeight="1">
      <c r="A30" s="4" t="s">
        <v>69</v>
      </c>
      <c r="D30" s="43">
        <v>0</v>
      </c>
      <c r="E30" s="43"/>
      <c r="F30" s="43">
        <v>-2086</v>
      </c>
      <c r="G30" s="43"/>
      <c r="H30" s="43">
        <v>0</v>
      </c>
      <c r="I30" s="43"/>
      <c r="J30" s="43">
        <v>0</v>
      </c>
      <c r="K30" s="43"/>
      <c r="L30" s="43">
        <v>0</v>
      </c>
      <c r="M30" s="43"/>
      <c r="N30" s="43">
        <v>0</v>
      </c>
      <c r="O30" s="43"/>
      <c r="P30" s="43">
        <f>SUM(D30:N30)</f>
        <v>-2086</v>
      </c>
      <c r="Q30" s="36"/>
    </row>
    <row r="31" spans="1:17" ht="12.75">
      <c r="A31" s="4" t="s">
        <v>121</v>
      </c>
      <c r="D31" s="43">
        <v>0</v>
      </c>
      <c r="E31" s="43"/>
      <c r="F31" s="43">
        <v>0</v>
      </c>
      <c r="G31" s="43"/>
      <c r="H31" s="43">
        <v>0</v>
      </c>
      <c r="I31" s="43"/>
      <c r="J31" s="43">
        <v>0</v>
      </c>
      <c r="K31" s="43"/>
      <c r="L31" s="43">
        <v>30728</v>
      </c>
      <c r="M31" s="43"/>
      <c r="N31" s="43">
        <v>0</v>
      </c>
      <c r="O31" s="43"/>
      <c r="P31" s="43">
        <f>SUM(D31:N31)</f>
        <v>30728</v>
      </c>
      <c r="Q31" s="36"/>
    </row>
    <row r="32" spans="4:17" ht="4.5" customHeight="1"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36"/>
    </row>
    <row r="33" spans="1:17" ht="12.75">
      <c r="A33" s="25" t="s">
        <v>150</v>
      </c>
      <c r="D33" s="40">
        <f>SUM(D25:D31)</f>
        <v>554155</v>
      </c>
      <c r="E33" s="40">
        <f>SUM(E25:E31)</f>
        <v>0</v>
      </c>
      <c r="F33" s="40">
        <f>SUM(F25:F31)</f>
        <v>232887</v>
      </c>
      <c r="G33" s="40"/>
      <c r="H33" s="40">
        <f>SUM(H25:H31)</f>
        <v>-66436</v>
      </c>
      <c r="I33" s="40"/>
      <c r="J33" s="40">
        <f>SUM(J25:J31)</f>
        <v>1151</v>
      </c>
      <c r="K33" s="40"/>
      <c r="L33" s="40">
        <f>SUM(L25:L31)</f>
        <v>459120</v>
      </c>
      <c r="M33" s="40"/>
      <c r="N33" s="40">
        <f>SUM(N25:N31)</f>
        <v>13521</v>
      </c>
      <c r="O33" s="40"/>
      <c r="P33" s="40">
        <f>SUM(P25:P31)</f>
        <v>1194398</v>
      </c>
      <c r="Q33" s="40"/>
    </row>
    <row r="34" spans="1:17" ht="5.25" customHeight="1" thickBot="1">
      <c r="A34" s="25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40"/>
    </row>
    <row r="35" spans="4:17" ht="12.75"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36"/>
    </row>
    <row r="36" spans="4:16" ht="12.75"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4:16" ht="12.75"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4:16" ht="12.75">
      <c r="D38" s="14"/>
      <c r="E38" s="14"/>
      <c r="F38" s="25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42" ht="12.75">
      <c r="A42" s="4" t="s">
        <v>141</v>
      </c>
    </row>
  </sheetData>
  <printOptions/>
  <pageMargins left="0.75" right="0.57" top="1" bottom="1" header="0.5" footer="0.5"/>
  <pageSetup fitToHeight="1" fitToWidth="1"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9"/>
  <sheetViews>
    <sheetView showGridLines="0" tabSelected="1" view="pageBreakPreview" zoomScale="60" zoomScaleNormal="75" workbookViewId="0" topLeftCell="A1">
      <selection activeCell="F3" sqref="F3"/>
    </sheetView>
  </sheetViews>
  <sheetFormatPr defaultColWidth="9.140625" defaultRowHeight="12.75"/>
  <cols>
    <col min="1" max="1" width="2.28125" style="4" customWidth="1"/>
    <col min="2" max="2" width="50.140625" style="4" customWidth="1"/>
    <col min="3" max="3" width="2.140625" style="4" customWidth="1"/>
    <col min="4" max="4" width="15.57421875" style="4" customWidth="1"/>
    <col min="5" max="5" width="12.7109375" style="4" customWidth="1"/>
    <col min="6" max="6" width="12.421875" style="36" customWidth="1"/>
    <col min="7" max="7" width="14.28125" style="36" customWidth="1"/>
    <col min="8" max="8" width="6.8515625" style="4" customWidth="1"/>
    <col min="9" max="16384" width="9.140625" style="4" customWidth="1"/>
  </cols>
  <sheetData>
    <row r="1" ht="15">
      <c r="H1" s="39">
        <v>4</v>
      </c>
    </row>
    <row r="3" spans="1:8" ht="14.25">
      <c r="A3" s="5"/>
      <c r="B3" s="5"/>
      <c r="C3" s="2" t="s">
        <v>23</v>
      </c>
      <c r="D3" s="5"/>
      <c r="E3" s="5"/>
      <c r="F3" s="55"/>
      <c r="G3" s="55"/>
      <c r="H3" s="5"/>
    </row>
    <row r="4" spans="1:8" ht="14.25">
      <c r="A4" s="5"/>
      <c r="B4" s="5"/>
      <c r="C4" s="2" t="s">
        <v>24</v>
      </c>
      <c r="D4" s="5"/>
      <c r="E4" s="5"/>
      <c r="F4" s="55"/>
      <c r="G4" s="55"/>
      <c r="H4" s="5"/>
    </row>
    <row r="5" spans="1:8" ht="14.25">
      <c r="A5" s="5"/>
      <c r="B5" s="5"/>
      <c r="C5" s="2" t="s">
        <v>25</v>
      </c>
      <c r="D5" s="5"/>
      <c r="E5" s="5"/>
      <c r="F5" s="55"/>
      <c r="G5" s="55"/>
      <c r="H5" s="5"/>
    </row>
    <row r="6" spans="1:8" ht="14.25">
      <c r="A6" s="5"/>
      <c r="B6" s="5"/>
      <c r="C6" s="2" t="s">
        <v>65</v>
      </c>
      <c r="D6" s="5"/>
      <c r="E6" s="5"/>
      <c r="F6" s="55"/>
      <c r="G6" s="55"/>
      <c r="H6" s="5"/>
    </row>
    <row r="7" spans="1:8" ht="12.75" customHeight="1">
      <c r="A7" s="64" t="s">
        <v>132</v>
      </c>
      <c r="B7" s="64"/>
      <c r="C7" s="64"/>
      <c r="D7" s="64"/>
      <c r="E7" s="64"/>
      <c r="F7" s="64"/>
      <c r="G7" s="64"/>
      <c r="H7" s="64"/>
    </row>
    <row r="8" spans="1:8" ht="15">
      <c r="A8" s="5"/>
      <c r="B8" s="5"/>
      <c r="C8" s="28" t="s">
        <v>110</v>
      </c>
      <c r="D8" s="5"/>
      <c r="E8" s="5"/>
      <c r="F8" s="55"/>
      <c r="G8" s="55"/>
      <c r="H8" s="5"/>
    </row>
    <row r="11" spans="6:7" ht="12.75">
      <c r="F11" s="34" t="s">
        <v>136</v>
      </c>
      <c r="G11" s="34" t="s">
        <v>136</v>
      </c>
    </row>
    <row r="12" spans="6:7" ht="12.75">
      <c r="F12" s="34" t="s">
        <v>120</v>
      </c>
      <c r="G12" s="34" t="s">
        <v>120</v>
      </c>
    </row>
    <row r="13" spans="5:8" ht="12.75">
      <c r="E13" s="10"/>
      <c r="F13" s="53" t="s">
        <v>130</v>
      </c>
      <c r="G13" s="53" t="s">
        <v>133</v>
      </c>
      <c r="H13" s="5"/>
    </row>
    <row r="14" spans="4:8" ht="12.75">
      <c r="D14" s="29"/>
      <c r="E14" s="5"/>
      <c r="F14" s="34" t="s">
        <v>10</v>
      </c>
      <c r="G14" s="34" t="s">
        <v>10</v>
      </c>
      <c r="H14" s="5"/>
    </row>
    <row r="15" spans="4:7" ht="12.75">
      <c r="D15" s="27"/>
      <c r="E15" s="14"/>
      <c r="F15" s="54"/>
      <c r="G15" s="54"/>
    </row>
    <row r="16" spans="1:7" ht="12.75">
      <c r="A16" s="4" t="s">
        <v>117</v>
      </c>
      <c r="D16" s="27"/>
      <c r="E16" s="14"/>
      <c r="F16" s="43">
        <v>46304</v>
      </c>
      <c r="G16" s="43">
        <v>43694</v>
      </c>
    </row>
    <row r="17" spans="4:7" ht="12.75">
      <c r="D17" s="27"/>
      <c r="E17" s="14"/>
      <c r="F17" s="43"/>
      <c r="G17" s="43"/>
    </row>
    <row r="18" spans="1:7" ht="12.75">
      <c r="A18" s="4" t="s">
        <v>118</v>
      </c>
      <c r="D18" s="27"/>
      <c r="E18" s="14"/>
      <c r="F18" s="43"/>
      <c r="G18" s="43"/>
    </row>
    <row r="19" spans="4:7" ht="6" customHeight="1">
      <c r="D19" s="27"/>
      <c r="E19" s="14"/>
      <c r="F19" s="43"/>
      <c r="G19" s="43"/>
    </row>
    <row r="20" spans="2:7" ht="12.75">
      <c r="B20" s="4" t="s">
        <v>76</v>
      </c>
      <c r="D20" s="27"/>
      <c r="E20" s="14"/>
      <c r="F20" s="43">
        <v>-385</v>
      </c>
      <c r="G20" s="43">
        <v>-1768</v>
      </c>
    </row>
    <row r="21" spans="2:7" ht="12.75">
      <c r="B21" s="4" t="s">
        <v>77</v>
      </c>
      <c r="D21" s="27"/>
      <c r="E21" s="14"/>
      <c r="F21" s="43">
        <v>-1374</v>
      </c>
      <c r="G21" s="43">
        <v>-3540</v>
      </c>
    </row>
    <row r="22" spans="4:7" ht="4.5" customHeight="1">
      <c r="D22" s="27"/>
      <c r="E22" s="14"/>
      <c r="F22" s="46"/>
      <c r="G22" s="46"/>
    </row>
    <row r="23" spans="1:7" ht="12.75">
      <c r="A23" s="4" t="s">
        <v>78</v>
      </c>
      <c r="D23" s="27"/>
      <c r="E23" s="14"/>
      <c r="F23" s="43">
        <f>SUM(F16:F22)</f>
        <v>44545</v>
      </c>
      <c r="G23" s="43">
        <f>SUM(G16:G22)</f>
        <v>38386</v>
      </c>
    </row>
    <row r="24" spans="4:7" ht="12.75">
      <c r="D24" s="27"/>
      <c r="E24" s="14"/>
      <c r="F24" s="43"/>
      <c r="G24" s="43"/>
    </row>
    <row r="25" spans="2:7" ht="12.75">
      <c r="B25" s="4" t="s">
        <v>79</v>
      </c>
      <c r="D25" s="27"/>
      <c r="E25" s="14"/>
      <c r="F25" s="43">
        <v>-148625</v>
      </c>
      <c r="G25" s="43">
        <v>48980</v>
      </c>
    </row>
    <row r="26" spans="2:7" ht="12.75">
      <c r="B26" s="4" t="s">
        <v>80</v>
      </c>
      <c r="D26" s="27"/>
      <c r="E26" s="14"/>
      <c r="F26" s="43">
        <v>31032</v>
      </c>
      <c r="G26" s="43">
        <v>-49944</v>
      </c>
    </row>
    <row r="27" spans="4:7" ht="4.5" customHeight="1">
      <c r="D27" s="27"/>
      <c r="E27" s="14"/>
      <c r="F27" s="46"/>
      <c r="G27" s="46"/>
    </row>
    <row r="28" spans="1:7" ht="12.75">
      <c r="A28" s="4" t="s">
        <v>143</v>
      </c>
      <c r="D28" s="27"/>
      <c r="E28" s="14"/>
      <c r="F28" s="43">
        <f>SUM(F23:F27)</f>
        <v>-73048</v>
      </c>
      <c r="G28" s="43">
        <f>SUM(G23:G27)</f>
        <v>37422</v>
      </c>
    </row>
    <row r="29" spans="4:7" ht="12.75">
      <c r="D29" s="27"/>
      <c r="E29" s="14"/>
      <c r="F29" s="43"/>
      <c r="G29" s="43"/>
    </row>
    <row r="30" spans="2:7" ht="12.75">
      <c r="B30" s="4" t="s">
        <v>84</v>
      </c>
      <c r="D30" s="27"/>
      <c r="E30" s="14"/>
      <c r="F30" s="43">
        <v>1153</v>
      </c>
      <c r="G30" s="43">
        <v>821</v>
      </c>
    </row>
    <row r="31" spans="2:7" ht="12.75">
      <c r="B31" s="4" t="s">
        <v>85</v>
      </c>
      <c r="D31" s="27"/>
      <c r="E31" s="14"/>
      <c r="F31" s="43">
        <v>-5628</v>
      </c>
      <c r="G31" s="43">
        <v>-7291</v>
      </c>
    </row>
    <row r="32" spans="2:7" ht="12.75">
      <c r="B32" s="4" t="s">
        <v>86</v>
      </c>
      <c r="D32" s="27"/>
      <c r="E32" s="14"/>
      <c r="F32" s="46">
        <v>-16503</v>
      </c>
      <c r="G32" s="46">
        <v>-16777</v>
      </c>
    </row>
    <row r="33" spans="1:7" ht="12.75">
      <c r="A33" s="4" t="s">
        <v>144</v>
      </c>
      <c r="D33" s="27"/>
      <c r="E33" s="14"/>
      <c r="F33" s="44">
        <f>SUM(F28:F32)</f>
        <v>-94026</v>
      </c>
      <c r="G33" s="44">
        <f>SUM(G28:G32)</f>
        <v>14175</v>
      </c>
    </row>
    <row r="34" spans="4:7" ht="12.75">
      <c r="D34" s="27"/>
      <c r="E34" s="14"/>
      <c r="F34" s="43"/>
      <c r="G34" s="43"/>
    </row>
    <row r="35" spans="1:7" ht="12.75">
      <c r="A35" s="25" t="s">
        <v>107</v>
      </c>
      <c r="D35" s="27"/>
      <c r="E35" s="14"/>
      <c r="F35" s="43"/>
      <c r="G35" s="43"/>
    </row>
    <row r="36" spans="2:7" ht="12.75">
      <c r="B36" s="4" t="s">
        <v>108</v>
      </c>
      <c r="D36" s="27"/>
      <c r="E36" s="14"/>
      <c r="F36" s="46">
        <v>-33616</v>
      </c>
      <c r="G36" s="46">
        <v>1890</v>
      </c>
    </row>
    <row r="37" spans="1:7" ht="12.75">
      <c r="A37" s="4" t="s">
        <v>145</v>
      </c>
      <c r="D37" s="27"/>
      <c r="E37" s="14"/>
      <c r="F37" s="44">
        <f>SUM(F36:F36)</f>
        <v>-33616</v>
      </c>
      <c r="G37" s="44">
        <f>SUM(G36:G36)</f>
        <v>1890</v>
      </c>
    </row>
    <row r="38" spans="4:7" ht="12.75">
      <c r="D38" s="27"/>
      <c r="E38" s="14"/>
      <c r="F38" s="43"/>
      <c r="G38" s="43"/>
    </row>
    <row r="39" spans="1:7" ht="12.75">
      <c r="A39" s="25" t="s">
        <v>81</v>
      </c>
      <c r="D39" s="27"/>
      <c r="E39" s="14"/>
      <c r="F39" s="43"/>
      <c r="G39" s="43"/>
    </row>
    <row r="40" spans="2:7" ht="12.75">
      <c r="B40" s="4" t="s">
        <v>105</v>
      </c>
      <c r="D40" s="27"/>
      <c r="E40" s="14"/>
      <c r="F40" s="43">
        <v>2092</v>
      </c>
      <c r="G40" s="43">
        <v>2134</v>
      </c>
    </row>
    <row r="41" spans="2:7" ht="12.75">
      <c r="B41" s="4" t="s">
        <v>82</v>
      </c>
      <c r="D41" s="27"/>
      <c r="E41" s="14"/>
      <c r="F41" s="43">
        <v>76426</v>
      </c>
      <c r="G41" s="43">
        <v>-12682</v>
      </c>
    </row>
    <row r="42" spans="2:7" ht="12.75">
      <c r="B42" s="4" t="s">
        <v>106</v>
      </c>
      <c r="D42" s="27"/>
      <c r="E42" s="14"/>
      <c r="F42" s="46">
        <v>0</v>
      </c>
      <c r="G42" s="46">
        <v>143</v>
      </c>
    </row>
    <row r="43" spans="1:7" ht="12.75">
      <c r="A43" s="4" t="s">
        <v>146</v>
      </c>
      <c r="D43" s="27"/>
      <c r="E43" s="14"/>
      <c r="F43" s="44">
        <f>SUM(F40:F42)</f>
        <v>78518</v>
      </c>
      <c r="G43" s="44">
        <f>SUM(G40:G42)</f>
        <v>-10405</v>
      </c>
    </row>
    <row r="44" spans="4:7" ht="12.75">
      <c r="D44" s="27"/>
      <c r="E44" s="14"/>
      <c r="F44" s="43"/>
      <c r="G44" s="43"/>
    </row>
    <row r="45" spans="1:7" ht="12.75">
      <c r="A45" s="4" t="s">
        <v>83</v>
      </c>
      <c r="D45" s="27"/>
      <c r="E45" s="14"/>
      <c r="F45" s="43">
        <f>F33+F37+F43</f>
        <v>-49124</v>
      </c>
      <c r="G45" s="43">
        <f>G33+G37+G43</f>
        <v>5660</v>
      </c>
    </row>
    <row r="46" spans="4:7" ht="12.75">
      <c r="D46" s="27"/>
      <c r="E46" s="14"/>
      <c r="F46" s="43"/>
      <c r="G46" s="43"/>
    </row>
    <row r="47" spans="1:7" ht="12.75">
      <c r="A47" s="25" t="s">
        <v>66</v>
      </c>
      <c r="D47" s="27"/>
      <c r="E47" s="14"/>
      <c r="F47" s="43">
        <v>266948</v>
      </c>
      <c r="G47" s="43">
        <v>547718</v>
      </c>
    </row>
    <row r="48" spans="4:7" ht="4.5" customHeight="1">
      <c r="D48" s="27"/>
      <c r="E48" s="14"/>
      <c r="F48" s="46"/>
      <c r="G48" s="46"/>
    </row>
    <row r="49" spans="1:7" ht="12.75">
      <c r="A49" s="25" t="s">
        <v>142</v>
      </c>
      <c r="D49" s="27"/>
      <c r="E49" s="14"/>
      <c r="F49" s="43">
        <f>SUM(F45:F48)</f>
        <v>217824</v>
      </c>
      <c r="G49" s="43">
        <f>SUM(G45:G48)</f>
        <v>553378</v>
      </c>
    </row>
    <row r="50" spans="4:7" ht="4.5" customHeight="1" thickBot="1">
      <c r="D50" s="27"/>
      <c r="E50" s="14"/>
      <c r="F50" s="50"/>
      <c r="G50" s="50"/>
    </row>
    <row r="51" spans="4:7" ht="12.75">
      <c r="D51" s="27"/>
      <c r="E51" s="14"/>
      <c r="F51" s="43"/>
      <c r="G51" s="43"/>
    </row>
    <row r="52" spans="4:7" ht="12.75">
      <c r="D52" s="14"/>
      <c r="E52" s="14"/>
      <c r="F52" s="43"/>
      <c r="G52" s="43"/>
    </row>
    <row r="53" ht="12.75">
      <c r="A53" s="4" t="s">
        <v>70</v>
      </c>
    </row>
    <row r="55" spans="4:7" ht="12.75">
      <c r="D55" s="29"/>
      <c r="E55" s="10"/>
      <c r="F55" s="53" t="str">
        <f>F13</f>
        <v>31/01/2004</v>
      </c>
      <c r="G55" s="53" t="str">
        <f>G13</f>
        <v>31/01/2003</v>
      </c>
    </row>
    <row r="56" spans="4:7" ht="12.75">
      <c r="D56" s="31"/>
      <c r="F56" s="55" t="s">
        <v>10</v>
      </c>
      <c r="G56" s="55" t="s">
        <v>10</v>
      </c>
    </row>
    <row r="57" spans="2:7" ht="12.75">
      <c r="B57" s="4" t="s">
        <v>40</v>
      </c>
      <c r="D57" s="27"/>
      <c r="E57" s="14"/>
      <c r="F57" s="43">
        <v>176155</v>
      </c>
      <c r="G57" s="43">
        <v>450983</v>
      </c>
    </row>
    <row r="58" spans="2:7" ht="12.75">
      <c r="B58" s="4" t="s">
        <v>71</v>
      </c>
      <c r="D58" s="27"/>
      <c r="E58" s="14"/>
      <c r="F58" s="43">
        <v>96209</v>
      </c>
      <c r="G58" s="43">
        <v>104243</v>
      </c>
    </row>
    <row r="59" spans="2:7" ht="12.75" customHeight="1">
      <c r="B59" s="4" t="s">
        <v>72</v>
      </c>
      <c r="D59" s="27"/>
      <c r="E59" s="14"/>
      <c r="F59" s="43">
        <v>-18532</v>
      </c>
      <c r="G59" s="43">
        <v>-13</v>
      </c>
    </row>
    <row r="60" spans="4:7" ht="3.75" customHeight="1">
      <c r="D60" s="27"/>
      <c r="E60" s="14"/>
      <c r="F60" s="46"/>
      <c r="G60" s="46"/>
    </row>
    <row r="61" spans="4:7" ht="12.75">
      <c r="D61" s="27"/>
      <c r="E61" s="14"/>
      <c r="F61" s="51">
        <f>SUM(F57:F59)</f>
        <v>253832</v>
      </c>
      <c r="G61" s="51">
        <f>SUM(G57:G59)</f>
        <v>555213</v>
      </c>
    </row>
    <row r="62" spans="2:7" ht="14.25" customHeight="1">
      <c r="B62" s="4" t="s">
        <v>102</v>
      </c>
      <c r="D62" s="27"/>
      <c r="E62" s="14"/>
      <c r="F62" s="51">
        <v>-1891</v>
      </c>
      <c r="G62" s="51">
        <v>-1835</v>
      </c>
    </row>
    <row r="63" spans="2:7" ht="14.25" customHeight="1">
      <c r="B63" s="4" t="s">
        <v>147</v>
      </c>
      <c r="D63" s="24"/>
      <c r="F63" s="46">
        <v>-34117</v>
      </c>
      <c r="G63" s="46">
        <v>0</v>
      </c>
    </row>
    <row r="64" spans="4:7" ht="12.75">
      <c r="D64" s="32"/>
      <c r="F64" s="40">
        <f>SUM(F61:F63)</f>
        <v>217824</v>
      </c>
      <c r="G64" s="40">
        <f>SUM(G61:G63)</f>
        <v>553378</v>
      </c>
    </row>
    <row r="65" spans="4:7" ht="3" customHeight="1" thickBot="1">
      <c r="D65" s="24"/>
      <c r="F65" s="49"/>
      <c r="G65" s="49"/>
    </row>
    <row r="66" spans="4:7" ht="12.75">
      <c r="D66" s="24"/>
      <c r="F66" s="56"/>
      <c r="G66" s="56"/>
    </row>
    <row r="68" ht="12.75">
      <c r="A68" s="4" t="s">
        <v>87</v>
      </c>
    </row>
    <row r="69" ht="12.75">
      <c r="B69" s="4" t="s">
        <v>140</v>
      </c>
    </row>
  </sheetData>
  <mergeCells count="1">
    <mergeCell ref="A7:H7"/>
  </mergeCells>
  <printOptions/>
  <pageMargins left="1" right="0.76" top="0.45" bottom="0.49" header="0.36" footer="0.4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 Setia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Setia Berhad</dc:creator>
  <cp:keywords/>
  <dc:description/>
  <cp:lastModifiedBy>SP Setia Berhad</cp:lastModifiedBy>
  <cp:lastPrinted>2004-03-22T03:28:24Z</cp:lastPrinted>
  <dcterms:created xsi:type="dcterms:W3CDTF">2002-11-07T06:38:29Z</dcterms:created>
  <dcterms:modified xsi:type="dcterms:W3CDTF">2004-03-22T03:28:26Z</dcterms:modified>
  <cp:category/>
  <cp:version/>
  <cp:contentType/>
  <cp:contentStatus/>
</cp:coreProperties>
</file>