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tabRatio="591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2">'balance sheet'!$A$1:$I$62</definedName>
    <definedName name="_xlnm.Print_Area" localSheetId="5">'cashflow'!$A$1:$G$76</definedName>
  </definedNames>
  <calcPr fullCalcOnLoad="1"/>
</workbook>
</file>

<file path=xl/sharedStrings.xml><?xml version="1.0" encoding="utf-8"?>
<sst xmlns="http://schemas.openxmlformats.org/spreadsheetml/2006/main" count="232" uniqueCount="158">
  <si>
    <t>CONDENSED CONSOLIDATED INCOME STATEMENT</t>
  </si>
  <si>
    <t>CURRENT</t>
  </si>
  <si>
    <t>YEAR</t>
  </si>
  <si>
    <t>QUARTER</t>
  </si>
  <si>
    <t>PRECEDING</t>
  </si>
  <si>
    <t>CORRESPONDING</t>
  </si>
  <si>
    <t>CUMULATIVE QUARTER</t>
  </si>
  <si>
    <t xml:space="preserve">TO </t>
  </si>
  <si>
    <t>DATE</t>
  </si>
  <si>
    <t>PERIOD</t>
  </si>
  <si>
    <t>31/10/2002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</si>
  <si>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</si>
  <si>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</si>
  <si>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</si>
  <si>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</si>
  <si>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</si>
  <si>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</si>
  <si>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</si>
  <si>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</si>
  <si>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</si>
  <si>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</si>
  <si>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Profit after taxation</t>
  </si>
  <si>
    <t>Minority interests</t>
  </si>
  <si>
    <t>Net profit for the year</t>
  </si>
  <si>
    <t>S P SETIA BERHAD</t>
  </si>
  <si>
    <t>(Company No.: 19698-X)</t>
  </si>
  <si>
    <t>(Incorporated in Malaysia)</t>
  </si>
  <si>
    <t>CONDENSED CONSOLIDATED BALANCE SHEET</t>
  </si>
  <si>
    <t>(AUDITED)</t>
  </si>
  <si>
    <t xml:space="preserve">AS AT </t>
  </si>
  <si>
    <t>FINANCIAL</t>
  </si>
  <si>
    <t>YEAR END</t>
  </si>
  <si>
    <t xml:space="preserve">Property, Plant and Equipment </t>
  </si>
  <si>
    <t>Land Held for Development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</si>
  <si>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</si>
  <si>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</si>
  <si>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</si>
  <si>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</si>
  <si>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</si>
  <si>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</si>
  <si>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Deposits</t>
  </si>
  <si>
    <t>Current Liabilities</t>
  </si>
  <si>
    <t>Trade and other payables</t>
  </si>
  <si>
    <t>Net Current Assets</t>
  </si>
  <si>
    <t>Shareholders' Funds</t>
  </si>
  <si>
    <t>Share Capital</t>
  </si>
  <si>
    <t>Reserves</t>
  </si>
  <si>
    <t>Share Premium</t>
  </si>
  <si>
    <t>Merger Reserve</t>
  </si>
  <si>
    <t>Revaluation Reserve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</si>
  <si>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</si>
  <si>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</si>
  <si>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</si>
  <si>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</si>
  <si>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</si>
  <si>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</si>
  <si>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</si>
  <si>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</si>
  <si>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</si>
  <si>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Merger</t>
  </si>
  <si>
    <t>Reserve</t>
  </si>
  <si>
    <t>Revaluation</t>
  </si>
  <si>
    <t>Unappropriated</t>
  </si>
  <si>
    <t>Profit</t>
  </si>
  <si>
    <t>Dividend</t>
  </si>
  <si>
    <t xml:space="preserve">CONDENSED CONSOLIDATED CASH FLOW STATEMENT </t>
  </si>
  <si>
    <t>Cash and cash equivalent at 1 November</t>
  </si>
  <si>
    <t>Issue of shares</t>
  </si>
  <si>
    <t>- pursuant to ESOS</t>
  </si>
  <si>
    <t>Share issue expenses</t>
  </si>
  <si>
    <t>Cash and cash equivalents included in the cash flows comprise the following balance sheet amounts:-</t>
  </si>
  <si>
    <t>Cash and bank balances</t>
  </si>
  <si>
    <t>Bank overdrafts</t>
  </si>
  <si>
    <t>Company No: 19698 - X</t>
  </si>
  <si>
    <t>Interim Financial Report</t>
  </si>
  <si>
    <t xml:space="preserve">(The Condensed Consolidated Balance Sheet should be read in conjunction with the Annual Financial Report 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</si>
  <si>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</si>
  <si>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</si>
  <si>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</si>
  <si>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</si>
  <si>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</si>
  <si>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</si>
  <si>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</si>
  <si>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Net change in cash and cash equivalents</t>
  </si>
  <si>
    <t>Interest received</t>
  </si>
  <si>
    <t>Interest paid</t>
  </si>
  <si>
    <t>Tax paid</t>
  </si>
  <si>
    <t xml:space="preserve">(The Condensed Consolidated cash flow statement should be read in conjunction with the Annual Financial Report 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</si>
  <si>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</si>
  <si>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</si>
  <si>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</si>
  <si>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</si>
  <si>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</si>
  <si>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5-7</t>
  </si>
  <si>
    <t>8-11</t>
  </si>
  <si>
    <t>Land under development</t>
  </si>
  <si>
    <t>Minority Interests</t>
  </si>
  <si>
    <t>Net Tangible Assets Per Share (RM)</t>
  </si>
  <si>
    <t>Share application monies</t>
  </si>
  <si>
    <t>Bank overdraft</t>
  </si>
  <si>
    <t>Less: Deposits pledged to licensed banks</t>
  </si>
  <si>
    <t>Basic earnings per share (sen)</t>
  </si>
  <si>
    <t>Diluted earnings per share (sen)</t>
  </si>
  <si>
    <t>Transactions with shareholders</t>
  </si>
  <si>
    <t>Others financing activities</t>
  </si>
  <si>
    <t>Investing Activities</t>
  </si>
  <si>
    <t>for the year ended 31 October 2002)</t>
  </si>
  <si>
    <t>(The Condensed Consolidated Income Statements should be read in conjunction with the Annual Financial Report for the year ended 31 October 2002)</t>
  </si>
  <si>
    <t>- 1 for 3 rights issue</t>
  </si>
  <si>
    <t>Notes to the Interim Financial Report</t>
  </si>
  <si>
    <t>Shareholders' Equity</t>
  </si>
  <si>
    <t>Share of profit less losses of associated companies</t>
  </si>
  <si>
    <t>(The Condensed Consolidated Statement of Changes in Equity should be read in conjunction with the Annual Financial Report for the year ended 31 October 2002)</t>
  </si>
  <si>
    <t>Additional Information Required by The KLSE's Listing Requirements</t>
  </si>
  <si>
    <t xml:space="preserve">CURRENT </t>
  </si>
  <si>
    <t>Profit before tax</t>
  </si>
  <si>
    <t>Adjustments for:-</t>
  </si>
  <si>
    <t>Current tax assets</t>
  </si>
  <si>
    <t>Current tax liabilities</t>
  </si>
  <si>
    <t>Deferred Tax Liabilities</t>
  </si>
  <si>
    <t>Short term borrowings</t>
  </si>
  <si>
    <t>Net cash used in investing activities</t>
  </si>
  <si>
    <t>- Private placement</t>
  </si>
  <si>
    <t>Net cash from financing activities</t>
  </si>
  <si>
    <t>Amounts owing by Associated Companies</t>
  </si>
  <si>
    <t>Amounts owing by associated companies</t>
  </si>
  <si>
    <t>Final Dividend paid</t>
  </si>
  <si>
    <t>Interim Dividend paid</t>
  </si>
  <si>
    <t>31 October 2003</t>
  </si>
  <si>
    <t>Interim Financial Report - 31 October 2003</t>
  </si>
  <si>
    <t>FOR THE FINANCIAL YEAR ENDED 31 OCTOBER 2003</t>
  </si>
  <si>
    <t xml:space="preserve">FINANCIAL </t>
  </si>
  <si>
    <t>31/10/2003</t>
  </si>
  <si>
    <t>FOR THE YEAR ENDED 31 OCTOBER 2003</t>
  </si>
  <si>
    <t>FOURTH QUARTER</t>
  </si>
  <si>
    <t>Balance at 31.10.2003</t>
  </si>
  <si>
    <t>Balance at 31.10.2002</t>
  </si>
  <si>
    <t>Dividend proposed</t>
  </si>
  <si>
    <t>AS AT</t>
  </si>
  <si>
    <t xml:space="preserve">PRECEDING </t>
  </si>
  <si>
    <t>Cash and cash equivalent at 31 October</t>
  </si>
  <si>
    <t>2002</t>
  </si>
  <si>
    <t>2003</t>
  </si>
  <si>
    <t>Bank overdarfts</t>
  </si>
  <si>
    <t>Equity investments</t>
  </si>
  <si>
    <t>Deferred Tax Assets</t>
  </si>
  <si>
    <t>Balance at 1.11.2001</t>
  </si>
  <si>
    <t>As previously stated</t>
  </si>
  <si>
    <t>Prior year adjustment</t>
  </si>
  <si>
    <t>As restated</t>
  </si>
  <si>
    <t>- 1 for 6 bonus issue</t>
  </si>
  <si>
    <t>Transfer of reserves</t>
  </si>
  <si>
    <t>Proposed Dividend</t>
  </si>
  <si>
    <t>(The figures have been audited)</t>
  </si>
  <si>
    <t>Net cash used in operating activities</t>
  </si>
  <si>
    <t>Cash generated used in operations</t>
  </si>
  <si>
    <t>Net (loss)/ profit from investing activities</t>
  </si>
  <si>
    <t>Other investments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</si>
</sst>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</numFmts>
  <fonts count="11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65" fontId="6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43" fontId="4" fillId="0" borderId="4" xfId="15" applyFont="1" applyBorder="1" applyAlignment="1">
      <alignment/>
    </xf>
    <xf numFmtId="165" fontId="4" fillId="0" borderId="4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4" fillId="0" borderId="3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165" fontId="4" fillId="0" borderId="0" xfId="15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9" fontId="4" fillId="0" borderId="0" xfId="19" applyFont="1" applyAlignment="1">
      <alignment/>
    </xf>
    <xf numFmtId="165" fontId="4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"/>
    </xf>
    <xf numFmtId="15" fontId="6" fillId="0" borderId="0" xfId="0" applyNumberFormat="1" applyFont="1" applyAlignment="1" quotePrefix="1">
      <alignment horizontal="center"/>
    </xf>
    <xf numFmtId="165" fontId="4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165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4" fillId="0" borderId="0" xfId="15" applyNumberFormat="1" applyFont="1" applyFill="1" applyAlignment="1">
      <alignment/>
    </xf>
    <xf numFmtId="165" fontId="4" fillId="0" borderId="1" xfId="15" applyNumberFormat="1" applyFont="1" applyFill="1" applyBorder="1" applyAlignment="1">
      <alignment/>
    </xf>
    <xf numFmtId="165" fontId="4" fillId="0" borderId="2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166" fontId="4" fillId="0" borderId="5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165" fontId="4" fillId="0" borderId="5" xfId="15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 quotePrefix="1">
      <alignment/>
    </xf>
    <xf numFmtId="0" fontId="4" fillId="0" borderId="0" xfId="0" applyFont="1" applyAlignment="1">
      <alignment horizontal="left"/>
    </xf>
    <xf numFmtId="165" fontId="4" fillId="0" borderId="3" xfId="0" applyNumberFormat="1" applyFont="1" applyFill="1" applyBorder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E24"/>
  <sheetViews>
    <sheetView showGridLines="0" tabSelected="1" workbookViewId="0" topLeftCell="B8">
      <selection activeCell="F16" sqref="F16"/>
    </sheetView>
  </sheetViews>
  <sheetFormatPr defaultColWidth="9.140625" defaultRowHeight="12.75"/>
  <cols>
    <col min="4" max="4" width="38.140625" style="0" customWidth="1"/>
  </cols>
  <sheetData>
    <row r="8" ht="12.75">
      <c r="E8" s="40"/>
    </row>
    <row r="9" ht="12.75">
      <c r="E9" s="43"/>
    </row>
    <row r="17" ht="18.75">
      <c r="D17" s="1" t="s">
        <v>24</v>
      </c>
    </row>
    <row r="18" ht="18.75">
      <c r="D18" s="1" t="s">
        <v>73</v>
      </c>
    </row>
    <row r="19" ht="18.75">
      <c r="D19" s="1" t="s">
        <v>26</v>
      </c>
    </row>
    <row r="20" ht="18.75">
      <c r="D20" s="1"/>
    </row>
    <row r="21" ht="18.75">
      <c r="D21" s="1"/>
    </row>
    <row r="22" ht="18.75">
      <c r="D22" s="1"/>
    </row>
    <row r="23" ht="18.75">
      <c r="D23" s="1" t="s">
        <v>74</v>
      </c>
    </row>
    <row r="24" ht="18.75">
      <c r="D24" s="2" t="s">
        <v>128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zoomScale="75" zoomScaleNormal="75" workbookViewId="0" topLeftCell="A16">
      <selection activeCell="E8" sqref="E8"/>
    </sheetView>
  </sheetViews>
  <sheetFormatPr defaultColWidth="9.140625" defaultRowHeight="12.75"/>
  <cols>
    <col min="1" max="6" width="9.140625" style="6" customWidth="1"/>
    <col min="7" max="7" width="9.140625" style="7" customWidth="1"/>
    <col min="8" max="16384" width="9.140625" style="6" customWidth="1"/>
  </cols>
  <sheetData>
    <row r="3" ht="15.75">
      <c r="E3" s="3" t="s">
        <v>24</v>
      </c>
    </row>
    <row r="4" ht="15.75">
      <c r="E4" s="3" t="s">
        <v>73</v>
      </c>
    </row>
    <row r="5" ht="15.75">
      <c r="E5" s="3" t="s">
        <v>26</v>
      </c>
    </row>
    <row r="7" ht="14.25">
      <c r="E7" s="4" t="s">
        <v>129</v>
      </c>
    </row>
    <row r="8" ht="14.25">
      <c r="D8" s="4"/>
    </row>
    <row r="9" ht="14.25">
      <c r="D9" s="4"/>
    </row>
    <row r="10" ht="14.25">
      <c r="D10" s="4"/>
    </row>
    <row r="11" ht="14.25">
      <c r="D11" s="4"/>
    </row>
    <row r="12" ht="14.25">
      <c r="D12" s="4"/>
    </row>
    <row r="13" ht="14.25">
      <c r="D13" s="5"/>
    </row>
    <row r="16" spans="1:9" ht="15">
      <c r="A16" s="8"/>
      <c r="B16" s="8"/>
      <c r="C16" s="8"/>
      <c r="D16" s="8"/>
      <c r="E16" s="8"/>
      <c r="F16" s="8"/>
      <c r="I16" s="9" t="s">
        <v>89</v>
      </c>
    </row>
    <row r="17" spans="1:9" ht="15">
      <c r="A17" s="8"/>
      <c r="B17" s="8"/>
      <c r="C17" s="8"/>
      <c r="D17" s="8"/>
      <c r="E17" s="8"/>
      <c r="F17" s="8"/>
      <c r="I17" s="9"/>
    </row>
    <row r="18" spans="1:9" ht="15">
      <c r="A18" s="8" t="s">
        <v>88</v>
      </c>
      <c r="B18" s="8"/>
      <c r="C18" s="8"/>
      <c r="D18" s="8"/>
      <c r="E18" s="8"/>
      <c r="F18" s="8"/>
      <c r="I18" s="9">
        <v>1</v>
      </c>
    </row>
    <row r="19" spans="1:9" ht="15">
      <c r="A19" s="8"/>
      <c r="B19" s="8"/>
      <c r="C19" s="8"/>
      <c r="D19" s="8"/>
      <c r="E19" s="8"/>
      <c r="F19" s="8"/>
      <c r="I19" s="9"/>
    </row>
    <row r="20" spans="1:9" ht="15">
      <c r="A20" s="8" t="s">
        <v>90</v>
      </c>
      <c r="B20" s="8"/>
      <c r="C20" s="8"/>
      <c r="D20" s="8"/>
      <c r="E20" s="8"/>
      <c r="F20" s="8"/>
      <c r="I20" s="9">
        <v>2</v>
      </c>
    </row>
    <row r="21" spans="1:9" ht="15">
      <c r="A21" s="8"/>
      <c r="B21" s="8"/>
      <c r="C21" s="8"/>
      <c r="D21" s="8"/>
      <c r="E21" s="8"/>
      <c r="F21" s="8"/>
      <c r="I21" s="9"/>
    </row>
    <row r="22" spans="1:9" ht="15">
      <c r="A22" s="8" t="s">
        <v>91</v>
      </c>
      <c r="B22" s="8"/>
      <c r="C22" s="8"/>
      <c r="D22" s="8"/>
      <c r="E22" s="8"/>
      <c r="F22" s="8"/>
      <c r="I22" s="9">
        <v>3</v>
      </c>
    </row>
    <row r="23" spans="1:9" ht="15">
      <c r="A23" s="8"/>
      <c r="B23" s="8"/>
      <c r="C23" s="8"/>
      <c r="D23" s="8"/>
      <c r="E23" s="8"/>
      <c r="F23" s="8"/>
      <c r="I23" s="9"/>
    </row>
    <row r="24" spans="1:9" ht="15">
      <c r="A24" s="8" t="s">
        <v>92</v>
      </c>
      <c r="B24" s="8"/>
      <c r="C24" s="8"/>
      <c r="D24" s="8"/>
      <c r="E24" s="8"/>
      <c r="F24" s="8"/>
      <c r="I24" s="9">
        <v>4</v>
      </c>
    </row>
    <row r="25" spans="1:9" ht="15">
      <c r="A25" s="8"/>
      <c r="B25" s="8"/>
      <c r="C25" s="8"/>
      <c r="D25" s="8"/>
      <c r="E25" s="8"/>
      <c r="F25" s="8"/>
      <c r="I25" s="9"/>
    </row>
    <row r="26" spans="1:9" ht="15">
      <c r="A26" s="8" t="s">
        <v>109</v>
      </c>
      <c r="B26" s="8"/>
      <c r="C26" s="8"/>
      <c r="D26" s="8"/>
      <c r="E26" s="8"/>
      <c r="F26" s="8"/>
      <c r="I26" s="10" t="s">
        <v>93</v>
      </c>
    </row>
    <row r="27" spans="1:9" ht="15">
      <c r="A27" s="8"/>
      <c r="B27" s="8"/>
      <c r="C27" s="8"/>
      <c r="D27" s="8"/>
      <c r="E27" s="8"/>
      <c r="F27" s="8"/>
      <c r="I27" s="9"/>
    </row>
    <row r="28" spans="1:9" ht="15">
      <c r="A28" s="36" t="s">
        <v>113</v>
      </c>
      <c r="B28" s="8"/>
      <c r="C28" s="8"/>
      <c r="D28" s="8"/>
      <c r="E28" s="8"/>
      <c r="F28" s="8"/>
      <c r="I28" s="11" t="s">
        <v>94</v>
      </c>
    </row>
    <row r="29" spans="1:7" ht="15">
      <c r="A29" s="8"/>
      <c r="B29" s="8"/>
      <c r="C29" s="8"/>
      <c r="D29" s="8"/>
      <c r="E29" s="8"/>
      <c r="F29" s="8"/>
      <c r="G29" s="9"/>
    </row>
    <row r="30" spans="1:7" ht="15">
      <c r="A30" s="8"/>
      <c r="B30" s="8"/>
      <c r="C30" s="8"/>
      <c r="D30" s="8"/>
      <c r="E30" s="8"/>
      <c r="F30" s="8"/>
      <c r="G30" s="9"/>
    </row>
    <row r="31" spans="1:7" ht="15">
      <c r="A31" s="8"/>
      <c r="B31" s="8"/>
      <c r="C31" s="8"/>
      <c r="D31" s="8"/>
      <c r="E31" s="8"/>
      <c r="F31" s="8"/>
      <c r="G31" s="9"/>
    </row>
    <row r="32" spans="1:7" ht="15">
      <c r="A32" s="8"/>
      <c r="B32" s="8"/>
      <c r="C32" s="8"/>
      <c r="D32" s="8"/>
      <c r="E32" s="8"/>
      <c r="F32" s="8"/>
      <c r="G32" s="9"/>
    </row>
    <row r="33" spans="1:7" ht="15">
      <c r="A33" s="8"/>
      <c r="B33" s="8"/>
      <c r="C33" s="8"/>
      <c r="D33" s="8"/>
      <c r="E33" s="8"/>
      <c r="F33" s="8"/>
      <c r="G33" s="9"/>
    </row>
    <row r="34" spans="1:7" ht="15">
      <c r="A34" s="8"/>
      <c r="B34" s="8"/>
      <c r="C34" s="8"/>
      <c r="D34" s="8"/>
      <c r="E34" s="8"/>
      <c r="F34" s="8"/>
      <c r="G34" s="9"/>
    </row>
    <row r="35" spans="1:7" ht="15">
      <c r="A35" s="8"/>
      <c r="B35" s="8"/>
      <c r="C35" s="8"/>
      <c r="D35" s="8"/>
      <c r="E35" s="8"/>
      <c r="F35" s="8"/>
      <c r="G35" s="9"/>
    </row>
    <row r="36" spans="1:7" ht="15">
      <c r="A36" s="8"/>
      <c r="B36" s="8"/>
      <c r="C36" s="8"/>
      <c r="D36" s="8"/>
      <c r="E36" s="8"/>
      <c r="F36" s="8"/>
      <c r="G36" s="9"/>
    </row>
    <row r="37" spans="1:7" ht="15">
      <c r="A37" s="8"/>
      <c r="B37" s="8"/>
      <c r="C37" s="8"/>
      <c r="D37" s="8"/>
      <c r="E37" s="8"/>
      <c r="F37" s="8"/>
      <c r="G37" s="9"/>
    </row>
    <row r="38" spans="1:7" ht="15">
      <c r="A38" s="8"/>
      <c r="B38" s="8"/>
      <c r="C38" s="8"/>
      <c r="D38" s="8"/>
      <c r="E38" s="8"/>
      <c r="F38" s="8"/>
      <c r="G38" s="9"/>
    </row>
    <row r="39" spans="1:7" ht="15">
      <c r="A39" s="8"/>
      <c r="B39" s="8"/>
      <c r="C39" s="8"/>
      <c r="D39" s="8"/>
      <c r="E39" s="8"/>
      <c r="F39" s="8"/>
      <c r="G39" s="9"/>
    </row>
    <row r="40" spans="1:7" ht="15">
      <c r="A40" s="8"/>
      <c r="B40" s="8"/>
      <c r="C40" s="8"/>
      <c r="D40" s="8"/>
      <c r="E40" s="8"/>
      <c r="F40" s="8"/>
      <c r="G40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zoomScale="75" zoomScaleNormal="75" workbookViewId="0" topLeftCell="A9">
      <selection activeCell="J45" sqref="J45"/>
    </sheetView>
  </sheetViews>
  <sheetFormatPr defaultColWidth="9.140625" defaultRowHeight="12.75"/>
  <cols>
    <col min="1" max="1" width="2.8515625" style="6" customWidth="1"/>
    <col min="2" max="2" width="3.00390625" style="6" customWidth="1"/>
    <col min="3" max="3" width="32.57421875" style="6" customWidth="1"/>
    <col min="4" max="4" width="9.140625" style="6" customWidth="1"/>
    <col min="5" max="5" width="15.421875" style="6" bestFit="1" customWidth="1"/>
    <col min="6" max="6" width="9.140625" style="6" customWidth="1"/>
    <col min="7" max="7" width="11.28125" style="6" bestFit="1" customWidth="1"/>
    <col min="8" max="16384" width="9.140625" style="6" customWidth="1"/>
  </cols>
  <sheetData>
    <row r="1" ht="15">
      <c r="I1" s="9">
        <v>1</v>
      </c>
    </row>
    <row r="2" ht="14.25">
      <c r="D2" s="4" t="s">
        <v>24</v>
      </c>
    </row>
    <row r="3" ht="14.25">
      <c r="D3" s="4" t="s">
        <v>25</v>
      </c>
    </row>
    <row r="4" ht="14.25">
      <c r="D4" s="4" t="s">
        <v>26</v>
      </c>
    </row>
    <row r="5" ht="14.25">
      <c r="D5" s="4" t="s">
        <v>27</v>
      </c>
    </row>
    <row r="6" spans="3:7" ht="15">
      <c r="C6" s="39"/>
      <c r="D6" s="46" t="s">
        <v>130</v>
      </c>
      <c r="E6" s="39"/>
      <c r="F6" s="47"/>
      <c r="G6" s="39"/>
    </row>
    <row r="8" spans="5:7" ht="12.75">
      <c r="E8" s="12" t="s">
        <v>28</v>
      </c>
      <c r="F8" s="12"/>
      <c r="G8" s="12" t="s">
        <v>28</v>
      </c>
    </row>
    <row r="9" spans="5:7" ht="12.75">
      <c r="E9" s="12" t="s">
        <v>29</v>
      </c>
      <c r="F9" s="12"/>
      <c r="G9" s="12" t="s">
        <v>29</v>
      </c>
    </row>
    <row r="10" spans="5:7" ht="12.75">
      <c r="E10" s="37" t="s">
        <v>114</v>
      </c>
      <c r="F10" s="12"/>
      <c r="G10" s="12" t="s">
        <v>4</v>
      </c>
    </row>
    <row r="11" spans="5:7" ht="12.75">
      <c r="E11" s="37" t="s">
        <v>131</v>
      </c>
      <c r="F11" s="12"/>
      <c r="G11" s="12" t="s">
        <v>30</v>
      </c>
    </row>
    <row r="12" spans="5:7" ht="12.75">
      <c r="E12" s="37" t="s">
        <v>31</v>
      </c>
      <c r="F12" s="12"/>
      <c r="G12" s="12" t="s">
        <v>31</v>
      </c>
    </row>
    <row r="13" spans="5:7" ht="12.75">
      <c r="E13" s="38" t="s">
        <v>132</v>
      </c>
      <c r="F13" s="12"/>
      <c r="G13" s="14" t="s">
        <v>10</v>
      </c>
    </row>
    <row r="14" spans="5:7" ht="12.75">
      <c r="E14" s="37" t="s">
        <v>11</v>
      </c>
      <c r="G14" s="12" t="s">
        <v>11</v>
      </c>
    </row>
    <row r="15" spans="5:8" ht="12.75">
      <c r="E15" s="15"/>
      <c r="F15" s="16"/>
      <c r="G15" s="15"/>
      <c r="H15" s="16"/>
    </row>
    <row r="16" spans="2:8" ht="12.75">
      <c r="B16" s="6" t="s">
        <v>32</v>
      </c>
      <c r="E16" s="48">
        <v>158300</v>
      </c>
      <c r="F16" s="16"/>
      <c r="G16" s="16">
        <v>126546</v>
      </c>
      <c r="H16" s="16"/>
    </row>
    <row r="17" spans="2:8" ht="12.75">
      <c r="B17" s="6" t="s">
        <v>33</v>
      </c>
      <c r="E17" s="48">
        <v>785941</v>
      </c>
      <c r="F17" s="16"/>
      <c r="G17" s="16">
        <v>355291</v>
      </c>
      <c r="H17" s="16"/>
    </row>
    <row r="18" spans="2:8" ht="12.75">
      <c r="B18" s="6" t="s">
        <v>34</v>
      </c>
      <c r="E18" s="48">
        <v>97896</v>
      </c>
      <c r="F18" s="16"/>
      <c r="G18" s="16">
        <v>92876</v>
      </c>
      <c r="H18" s="16"/>
    </row>
    <row r="19" spans="2:9" ht="12.75">
      <c r="B19" s="6" t="s">
        <v>35</v>
      </c>
      <c r="E19" s="48">
        <v>40891</v>
      </c>
      <c r="F19" s="16"/>
      <c r="G19" s="16">
        <v>43110</v>
      </c>
      <c r="H19" s="16"/>
      <c r="I19" s="26"/>
    </row>
    <row r="20" spans="2:8" ht="12.75">
      <c r="B20" s="6" t="s">
        <v>124</v>
      </c>
      <c r="E20" s="48">
        <v>326</v>
      </c>
      <c r="F20" s="16"/>
      <c r="G20" s="16">
        <v>2869</v>
      </c>
      <c r="H20" s="16"/>
    </row>
    <row r="21" spans="2:8" ht="12.75">
      <c r="B21" s="6" t="s">
        <v>145</v>
      </c>
      <c r="E21" s="48">
        <v>1656</v>
      </c>
      <c r="F21" s="16"/>
      <c r="G21" s="16">
        <v>2948</v>
      </c>
      <c r="H21" s="16"/>
    </row>
    <row r="22" spans="2:8" ht="12.75">
      <c r="B22" s="6" t="s">
        <v>36</v>
      </c>
      <c r="E22" s="48"/>
      <c r="F22" s="16"/>
      <c r="G22" s="16"/>
      <c r="H22" s="16"/>
    </row>
    <row r="23" spans="3:8" ht="12.75">
      <c r="C23" s="6" t="s">
        <v>95</v>
      </c>
      <c r="E23" s="48">
        <v>527979</v>
      </c>
      <c r="F23" s="16"/>
      <c r="G23" s="16">
        <v>297482</v>
      </c>
      <c r="H23" s="16"/>
    </row>
    <row r="24" spans="3:8" ht="12.75">
      <c r="C24" s="6" t="s">
        <v>37</v>
      </c>
      <c r="E24" s="48">
        <v>56947</v>
      </c>
      <c r="F24" s="16"/>
      <c r="G24" s="16">
        <v>48039</v>
      </c>
      <c r="H24" s="16"/>
    </row>
    <row r="25" spans="3:8" ht="12.75">
      <c r="C25" s="6" t="s">
        <v>38</v>
      </c>
      <c r="E25" s="48">
        <v>17950</v>
      </c>
      <c r="F25" s="16"/>
      <c r="G25" s="16">
        <v>13758</v>
      </c>
      <c r="H25" s="16"/>
    </row>
    <row r="26" spans="3:8" ht="12.75">
      <c r="C26" s="6" t="s">
        <v>39</v>
      </c>
      <c r="E26" s="48">
        <v>335095</v>
      </c>
      <c r="F26" s="16"/>
      <c r="G26" s="16">
        <v>301383</v>
      </c>
      <c r="H26" s="16"/>
    </row>
    <row r="27" spans="3:8" ht="12.75">
      <c r="C27" s="6" t="s">
        <v>125</v>
      </c>
      <c r="E27" s="48">
        <v>13439</v>
      </c>
      <c r="F27" s="16"/>
      <c r="G27" s="16">
        <v>6544</v>
      </c>
      <c r="H27" s="16"/>
    </row>
    <row r="28" spans="3:8" ht="12.75">
      <c r="C28" s="6" t="s">
        <v>117</v>
      </c>
      <c r="E28" s="48">
        <v>5404</v>
      </c>
      <c r="F28" s="16"/>
      <c r="G28" s="16">
        <v>5315</v>
      </c>
      <c r="H28" s="16"/>
    </row>
    <row r="29" spans="3:8" ht="12.75">
      <c r="C29" s="39" t="s">
        <v>40</v>
      </c>
      <c r="E29" s="48">
        <v>160700</v>
      </c>
      <c r="F29" s="16"/>
      <c r="G29" s="16">
        <v>298106</v>
      </c>
      <c r="H29" s="16"/>
    </row>
    <row r="30" spans="3:8" ht="12.75">
      <c r="C30" s="6" t="s">
        <v>71</v>
      </c>
      <c r="E30" s="48">
        <v>108148</v>
      </c>
      <c r="F30" s="16"/>
      <c r="G30" s="16">
        <v>251757</v>
      </c>
      <c r="H30" s="16"/>
    </row>
    <row r="31" spans="5:8" ht="12.75">
      <c r="E31" s="49">
        <f>SUM(E23:E30)</f>
        <v>1225662</v>
      </c>
      <c r="F31" s="17"/>
      <c r="G31" s="17">
        <f>SUM(G23:G30)</f>
        <v>1222384</v>
      </c>
      <c r="H31" s="16"/>
    </row>
    <row r="32" spans="5:8" ht="12.75">
      <c r="E32" s="48"/>
      <c r="F32" s="16"/>
      <c r="G32" s="16"/>
      <c r="H32" s="16"/>
    </row>
    <row r="33" spans="2:8" ht="12.75">
      <c r="B33" s="6" t="s">
        <v>41</v>
      </c>
      <c r="E33" s="48"/>
      <c r="F33" s="16"/>
      <c r="G33" s="16"/>
      <c r="H33" s="16"/>
    </row>
    <row r="34" spans="3:8" ht="12.75">
      <c r="C34" s="6" t="s">
        <v>42</v>
      </c>
      <c r="E34" s="48">
        <v>235062</v>
      </c>
      <c r="F34" s="16"/>
      <c r="G34" s="16">
        <v>182377</v>
      </c>
      <c r="H34" s="16"/>
    </row>
    <row r="35" spans="3:8" ht="12.75">
      <c r="C35" s="6" t="s">
        <v>98</v>
      </c>
      <c r="E35" s="48">
        <v>0</v>
      </c>
      <c r="F35" s="16"/>
      <c r="G35" s="16">
        <v>239626</v>
      </c>
      <c r="H35" s="16"/>
    </row>
    <row r="36" spans="3:8" ht="12.75">
      <c r="C36" s="6" t="s">
        <v>120</v>
      </c>
      <c r="E36" s="48">
        <v>89387</v>
      </c>
      <c r="F36" s="16"/>
      <c r="G36" s="16">
        <v>45583</v>
      </c>
      <c r="H36" s="16"/>
    </row>
    <row r="37" spans="3:8" ht="12.75">
      <c r="C37" s="6" t="s">
        <v>99</v>
      </c>
      <c r="E37" s="48">
        <v>0</v>
      </c>
      <c r="F37" s="16"/>
      <c r="G37" s="16">
        <v>356</v>
      </c>
      <c r="H37" s="16"/>
    </row>
    <row r="38" spans="3:8" ht="12.75">
      <c r="C38" s="6" t="s">
        <v>118</v>
      </c>
      <c r="E38" s="48">
        <v>11462</v>
      </c>
      <c r="F38" s="16"/>
      <c r="G38" s="16">
        <v>23518</v>
      </c>
      <c r="H38" s="16"/>
    </row>
    <row r="39" spans="5:8" ht="12.75">
      <c r="E39" s="49">
        <f>SUM(E34:E38)</f>
        <v>335911</v>
      </c>
      <c r="F39" s="17"/>
      <c r="G39" s="17">
        <f>SUM(G34:G38)</f>
        <v>491460</v>
      </c>
      <c r="H39" s="16"/>
    </row>
    <row r="40" spans="2:8" ht="12.75">
      <c r="B40" s="6" t="s">
        <v>43</v>
      </c>
      <c r="E40" s="49">
        <f>E31-E39</f>
        <v>889751</v>
      </c>
      <c r="F40" s="17"/>
      <c r="G40" s="17">
        <f>G31-G39</f>
        <v>730924</v>
      </c>
      <c r="H40" s="16"/>
    </row>
    <row r="41" spans="5:8" ht="13.5" thickBot="1">
      <c r="E41" s="50">
        <f>E16+E17+E18+E19+E20+E40+E21</f>
        <v>1974761</v>
      </c>
      <c r="F41" s="50"/>
      <c r="G41" s="50">
        <f>G16+G17+G18+G19+G20+G40+G21</f>
        <v>1354564</v>
      </c>
      <c r="H41" s="16"/>
    </row>
    <row r="42" spans="5:8" ht="13.5" thickTop="1">
      <c r="E42" s="48"/>
      <c r="F42" s="16"/>
      <c r="G42" s="16"/>
      <c r="H42" s="16"/>
    </row>
    <row r="43" spans="2:8" ht="12.75">
      <c r="B43" s="6" t="s">
        <v>44</v>
      </c>
      <c r="E43" s="48"/>
      <c r="F43" s="16"/>
      <c r="G43" s="16"/>
      <c r="H43" s="16"/>
    </row>
    <row r="44" spans="2:8" ht="12.75">
      <c r="B44" s="6" t="s">
        <v>45</v>
      </c>
      <c r="E44" s="48">
        <v>559422</v>
      </c>
      <c r="F44" s="16"/>
      <c r="G44" s="16">
        <v>431000</v>
      </c>
      <c r="H44" s="16"/>
    </row>
    <row r="45" spans="2:8" ht="12.75">
      <c r="B45" s="6" t="s">
        <v>46</v>
      </c>
      <c r="E45" s="48"/>
      <c r="F45" s="16"/>
      <c r="G45" s="16"/>
      <c r="H45" s="16"/>
    </row>
    <row r="46" spans="3:8" ht="12.75">
      <c r="C46" s="6" t="s">
        <v>47</v>
      </c>
      <c r="E46" s="48">
        <v>239011</v>
      </c>
      <c r="F46" s="16"/>
      <c r="G46" s="16">
        <v>114282</v>
      </c>
      <c r="H46" s="16"/>
    </row>
    <row r="47" spans="3:8" ht="12.75">
      <c r="C47" s="6" t="s">
        <v>48</v>
      </c>
      <c r="E47" s="48">
        <v>0</v>
      </c>
      <c r="F47" s="16"/>
      <c r="G47" s="16">
        <v>-66436</v>
      </c>
      <c r="H47" s="16"/>
    </row>
    <row r="48" spans="3:8" ht="12.75">
      <c r="C48" s="6" t="s">
        <v>49</v>
      </c>
      <c r="E48" s="48">
        <v>1151</v>
      </c>
      <c r="F48" s="16"/>
      <c r="G48" s="16">
        <v>1151</v>
      </c>
      <c r="H48" s="16"/>
    </row>
    <row r="49" spans="3:8" ht="12.75">
      <c r="C49" s="6" t="s">
        <v>50</v>
      </c>
      <c r="E49" s="48">
        <f>'statement of changes in equity'!L28</f>
        <v>436538</v>
      </c>
      <c r="F49" s="16"/>
      <c r="G49" s="16">
        <v>431340</v>
      </c>
      <c r="H49" s="16"/>
    </row>
    <row r="50" spans="3:8" ht="12.75">
      <c r="C50" s="6" t="s">
        <v>152</v>
      </c>
      <c r="E50" s="51">
        <v>31328</v>
      </c>
      <c r="F50" s="19"/>
      <c r="G50" s="19">
        <v>13521</v>
      </c>
      <c r="H50" s="16"/>
    </row>
    <row r="51" spans="2:8" ht="12.75">
      <c r="B51" s="6" t="s">
        <v>110</v>
      </c>
      <c r="E51" s="48">
        <f>SUM(E44:E50)</f>
        <v>1267450</v>
      </c>
      <c r="F51" s="16"/>
      <c r="G51" s="16">
        <f>SUM(G44:G50)</f>
        <v>924858</v>
      </c>
      <c r="H51" s="16"/>
    </row>
    <row r="52" spans="2:8" ht="12.75">
      <c r="B52" s="6" t="s">
        <v>96</v>
      </c>
      <c r="E52" s="48">
        <v>1449</v>
      </c>
      <c r="F52" s="16"/>
      <c r="G52" s="16">
        <v>1472</v>
      </c>
      <c r="H52" s="16"/>
    </row>
    <row r="53" spans="2:8" ht="12.75">
      <c r="B53" s="6" t="s">
        <v>51</v>
      </c>
      <c r="E53" s="48">
        <v>703491</v>
      </c>
      <c r="F53" s="16"/>
      <c r="G53" s="16">
        <v>425994</v>
      </c>
      <c r="H53" s="16"/>
    </row>
    <row r="54" spans="2:8" ht="12.75">
      <c r="B54" s="6" t="s">
        <v>52</v>
      </c>
      <c r="E54" s="48">
        <v>1446</v>
      </c>
      <c r="F54" s="16"/>
      <c r="G54" s="16">
        <v>1446</v>
      </c>
      <c r="H54" s="16"/>
    </row>
    <row r="55" spans="2:8" ht="12.75">
      <c r="B55" s="6" t="s">
        <v>119</v>
      </c>
      <c r="E55" s="48">
        <v>925</v>
      </c>
      <c r="F55" s="16"/>
      <c r="G55" s="16">
        <v>794</v>
      </c>
      <c r="H55" s="16"/>
    </row>
    <row r="56" spans="5:8" ht="13.5" thickBot="1">
      <c r="E56" s="50">
        <f>SUM(E51:E55)</f>
        <v>1974761</v>
      </c>
      <c r="F56" s="18"/>
      <c r="G56" s="18">
        <f>SUM(G51:G55)</f>
        <v>1354564</v>
      </c>
      <c r="H56" s="16"/>
    </row>
    <row r="57" spans="5:8" ht="13.5" thickTop="1">
      <c r="E57" s="48"/>
      <c r="F57" s="16"/>
      <c r="G57" s="16"/>
      <c r="H57" s="16"/>
    </row>
    <row r="58" spans="2:8" ht="13.5" thickBot="1">
      <c r="B58" s="6" t="s">
        <v>97</v>
      </c>
      <c r="E58" s="52">
        <f>E51/E44</f>
        <v>2.2656420376746</v>
      </c>
      <c r="F58" s="21"/>
      <c r="G58" s="20">
        <f>G51/G44</f>
        <v>2.14584222737819</v>
      </c>
      <c r="H58" s="16"/>
    </row>
    <row r="59" ht="13.5" thickTop="1"/>
    <row r="60" ht="12.75">
      <c r="E60" s="26"/>
    </row>
    <row r="61" ht="12.75">
      <c r="A61" s="6" t="s">
        <v>75</v>
      </c>
    </row>
    <row r="62" ht="12.75">
      <c r="B62" s="6" t="s">
        <v>106</v>
      </c>
    </row>
  </sheetData>
  <printOptions/>
  <pageMargins left="0.75" right="0" top="0.77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5"/>
  <sheetViews>
    <sheetView showGridLines="0" zoomScale="75" zoomScaleNormal="75" workbookViewId="0" topLeftCell="A19">
      <selection activeCell="B30" sqref="B30"/>
    </sheetView>
  </sheetViews>
  <sheetFormatPr defaultColWidth="9.140625" defaultRowHeight="12.75"/>
  <cols>
    <col min="1" max="1" width="2.421875" style="6" customWidth="1"/>
    <col min="2" max="2" width="46.57421875" style="6" customWidth="1"/>
    <col min="3" max="3" width="1.28515625" style="6" customWidth="1"/>
    <col min="4" max="4" width="12.28125" style="6" bestFit="1" customWidth="1"/>
    <col min="5" max="5" width="20.57421875" style="6" bestFit="1" customWidth="1"/>
    <col min="6" max="6" width="3.00390625" style="6" customWidth="1"/>
    <col min="7" max="7" width="12.28125" style="6" bestFit="1" customWidth="1"/>
    <col min="8" max="8" width="20.57421875" style="6" bestFit="1" customWidth="1"/>
    <col min="9" max="16384" width="9.140625" style="6" customWidth="1"/>
  </cols>
  <sheetData>
    <row r="1" ht="15.75">
      <c r="I1" s="22">
        <v>2</v>
      </c>
    </row>
    <row r="2" ht="14.25">
      <c r="E2" s="4" t="s">
        <v>24</v>
      </c>
    </row>
    <row r="3" ht="14.25">
      <c r="E3" s="4" t="s">
        <v>25</v>
      </c>
    </row>
    <row r="4" ht="14.25">
      <c r="E4" s="4" t="s">
        <v>26</v>
      </c>
    </row>
    <row r="5" ht="14.25">
      <c r="E5" s="4" t="s">
        <v>0</v>
      </c>
    </row>
    <row r="6" ht="14.25">
      <c r="E6" s="4" t="s">
        <v>133</v>
      </c>
    </row>
    <row r="7" ht="15">
      <c r="E7" s="32" t="s">
        <v>153</v>
      </c>
    </row>
    <row r="8" ht="13.5">
      <c r="E8" s="23"/>
    </row>
    <row r="9" spans="4:8" ht="12.75">
      <c r="D9" s="66" t="s">
        <v>134</v>
      </c>
      <c r="E9" s="66"/>
      <c r="G9" s="66" t="s">
        <v>6</v>
      </c>
      <c r="H9" s="66"/>
    </row>
    <row r="10" spans="4:9" ht="12.75">
      <c r="D10" s="12" t="s">
        <v>1</v>
      </c>
      <c r="E10" s="12" t="s">
        <v>4</v>
      </c>
      <c r="G10" s="12" t="s">
        <v>1</v>
      </c>
      <c r="H10" s="12" t="s">
        <v>4</v>
      </c>
      <c r="I10" s="7"/>
    </row>
    <row r="11" spans="4:9" ht="12.75">
      <c r="D11" s="12" t="s">
        <v>2</v>
      </c>
      <c r="E11" s="12" t="s">
        <v>2</v>
      </c>
      <c r="G11" s="12" t="s">
        <v>2</v>
      </c>
      <c r="H11" s="12" t="s">
        <v>2</v>
      </c>
      <c r="I11" s="7"/>
    </row>
    <row r="12" spans="4:9" ht="12.75">
      <c r="D12" s="12" t="s">
        <v>3</v>
      </c>
      <c r="E12" s="12" t="s">
        <v>5</v>
      </c>
      <c r="G12" s="12" t="s">
        <v>7</v>
      </c>
      <c r="H12" s="12" t="s">
        <v>5</v>
      </c>
      <c r="I12" s="7"/>
    </row>
    <row r="13" spans="4:9" ht="12.75">
      <c r="D13" s="12"/>
      <c r="E13" s="12" t="s">
        <v>3</v>
      </c>
      <c r="G13" s="12" t="s">
        <v>8</v>
      </c>
      <c r="H13" s="12" t="s">
        <v>9</v>
      </c>
      <c r="I13" s="7"/>
    </row>
    <row r="14" spans="4:9" ht="12.75">
      <c r="D14" s="24" t="s">
        <v>132</v>
      </c>
      <c r="E14" s="14" t="s">
        <v>10</v>
      </c>
      <c r="G14" s="14" t="s">
        <v>132</v>
      </c>
      <c r="H14" s="24" t="s">
        <v>10</v>
      </c>
      <c r="I14" s="7"/>
    </row>
    <row r="15" spans="4:9" ht="12.75">
      <c r="D15" s="12" t="s">
        <v>11</v>
      </c>
      <c r="E15" s="12" t="s">
        <v>11</v>
      </c>
      <c r="F15" s="12"/>
      <c r="G15" s="12" t="s">
        <v>11</v>
      </c>
      <c r="H15" s="12" t="s">
        <v>11</v>
      </c>
      <c r="I15" s="7"/>
    </row>
    <row r="16" ht="12.75">
      <c r="D16" s="39"/>
    </row>
    <row r="17" spans="2:9" ht="12.75">
      <c r="B17" s="6" t="s">
        <v>12</v>
      </c>
      <c r="D17" s="48">
        <v>225573</v>
      </c>
      <c r="E17" s="48">
        <v>135540</v>
      </c>
      <c r="F17" s="48"/>
      <c r="G17" s="48">
        <v>821741</v>
      </c>
      <c r="H17" s="48">
        <v>647574</v>
      </c>
      <c r="I17" s="16"/>
    </row>
    <row r="18" spans="4:9" ht="12.75">
      <c r="D18" s="48"/>
      <c r="E18" s="48"/>
      <c r="F18" s="48"/>
      <c r="G18" s="48"/>
      <c r="H18" s="48"/>
      <c r="I18" s="16"/>
    </row>
    <row r="19" spans="2:9" ht="12.75">
      <c r="B19" s="6" t="s">
        <v>13</v>
      </c>
      <c r="D19" s="48">
        <v>-169355</v>
      </c>
      <c r="E19" s="48">
        <v>-91115</v>
      </c>
      <c r="F19" s="48"/>
      <c r="G19" s="48">
        <v>-620335</v>
      </c>
      <c r="H19" s="48">
        <v>-474633</v>
      </c>
      <c r="I19" s="16"/>
    </row>
    <row r="20" spans="4:9" ht="3" customHeight="1">
      <c r="D20" s="51"/>
      <c r="E20" s="51"/>
      <c r="F20" s="48"/>
      <c r="G20" s="51"/>
      <c r="H20" s="51"/>
      <c r="I20" s="16"/>
    </row>
    <row r="21" spans="2:9" ht="12.75">
      <c r="B21" s="6" t="s">
        <v>14</v>
      </c>
      <c r="D21" s="48">
        <f>SUM(D17:D19)</f>
        <v>56218</v>
      </c>
      <c r="E21" s="48">
        <f>SUM(E17:E19)</f>
        <v>44425</v>
      </c>
      <c r="F21" s="48"/>
      <c r="G21" s="48">
        <f>SUM(G17:G19)</f>
        <v>201406</v>
      </c>
      <c r="H21" s="48">
        <f>SUM(H17:H19)</f>
        <v>172941</v>
      </c>
      <c r="I21" s="16"/>
    </row>
    <row r="22" spans="4:10" ht="12.75">
      <c r="D22" s="48"/>
      <c r="E22" s="48"/>
      <c r="F22" s="48"/>
      <c r="G22" s="48"/>
      <c r="H22" s="48"/>
      <c r="I22" s="16"/>
      <c r="J22" s="26"/>
    </row>
    <row r="23" spans="2:9" ht="12.75">
      <c r="B23" s="6" t="s">
        <v>15</v>
      </c>
      <c r="D23" s="48">
        <v>291</v>
      </c>
      <c r="E23" s="48">
        <v>-3678</v>
      </c>
      <c r="F23" s="48"/>
      <c r="G23" s="48">
        <v>7233</v>
      </c>
      <c r="H23" s="48">
        <v>5034</v>
      </c>
      <c r="I23" s="16"/>
    </row>
    <row r="24" spans="4:9" ht="12.75">
      <c r="D24" s="48"/>
      <c r="E24" s="48"/>
      <c r="F24" s="48"/>
      <c r="G24" s="48"/>
      <c r="H24" s="48"/>
      <c r="I24" s="16"/>
    </row>
    <row r="25" spans="2:9" ht="12.75">
      <c r="B25" s="6" t="s">
        <v>16</v>
      </c>
      <c r="D25" s="48">
        <v>-10643</v>
      </c>
      <c r="E25" s="48">
        <v>-9832</v>
      </c>
      <c r="F25" s="48"/>
      <c r="G25" s="48">
        <v>-42654</v>
      </c>
      <c r="H25" s="48">
        <v>-38905</v>
      </c>
      <c r="I25" s="16"/>
    </row>
    <row r="26" spans="4:9" ht="3" customHeight="1">
      <c r="D26" s="51"/>
      <c r="E26" s="51"/>
      <c r="F26" s="48"/>
      <c r="G26" s="51"/>
      <c r="H26" s="51"/>
      <c r="I26" s="16"/>
    </row>
    <row r="27" spans="2:9" ht="12.75">
      <c r="B27" s="6" t="s">
        <v>17</v>
      </c>
      <c r="D27" s="48">
        <f>SUM(D21:D26)</f>
        <v>45866</v>
      </c>
      <c r="E27" s="48">
        <f>SUM(E21:E26)</f>
        <v>30915</v>
      </c>
      <c r="F27" s="48"/>
      <c r="G27" s="48">
        <f>SUM(G21:G25)</f>
        <v>165985</v>
      </c>
      <c r="H27" s="48">
        <f>SUM(H21:H25)</f>
        <v>139070</v>
      </c>
      <c r="I27" s="16"/>
    </row>
    <row r="28" spans="4:9" ht="12.75">
      <c r="D28" s="48"/>
      <c r="E28" s="48"/>
      <c r="F28" s="48"/>
      <c r="G28" s="48"/>
      <c r="H28" s="48"/>
      <c r="I28" s="16"/>
    </row>
    <row r="29" spans="2:10" ht="12.75">
      <c r="B29" s="6" t="s">
        <v>156</v>
      </c>
      <c r="D29" s="48">
        <v>-2193</v>
      </c>
      <c r="E29" s="48">
        <v>-974</v>
      </c>
      <c r="F29" s="48"/>
      <c r="G29" s="48">
        <v>4955</v>
      </c>
      <c r="H29" s="48">
        <v>4542</v>
      </c>
      <c r="I29" s="16"/>
      <c r="J29" s="26"/>
    </row>
    <row r="30" spans="4:9" ht="12.75">
      <c r="D30" s="48"/>
      <c r="E30" s="48"/>
      <c r="F30" s="48"/>
      <c r="G30" s="48"/>
      <c r="H30" s="48"/>
      <c r="I30" s="16"/>
    </row>
    <row r="31" spans="2:9" ht="12.75">
      <c r="B31" s="6" t="s">
        <v>111</v>
      </c>
      <c r="D31" s="48">
        <v>2918</v>
      </c>
      <c r="E31" s="48">
        <v>6081</v>
      </c>
      <c r="F31" s="48"/>
      <c r="G31" s="48">
        <v>13083</v>
      </c>
      <c r="H31" s="48">
        <v>8805</v>
      </c>
      <c r="I31" s="16"/>
    </row>
    <row r="32" spans="4:9" ht="12.75">
      <c r="D32" s="48"/>
      <c r="E32" s="48"/>
      <c r="F32" s="48"/>
      <c r="G32" s="48"/>
      <c r="H32" s="48"/>
      <c r="I32" s="16"/>
    </row>
    <row r="33" spans="2:9" ht="12.75">
      <c r="B33" s="6" t="s">
        <v>18</v>
      </c>
      <c r="D33" s="48">
        <v>-1122</v>
      </c>
      <c r="E33" s="48">
        <v>1469</v>
      </c>
      <c r="F33" s="48"/>
      <c r="G33" s="48">
        <v>-4934</v>
      </c>
      <c r="H33" s="48">
        <v>-4241</v>
      </c>
      <c r="I33" s="16"/>
    </row>
    <row r="34" spans="4:9" ht="4.5" customHeight="1">
      <c r="D34" s="51"/>
      <c r="E34" s="51"/>
      <c r="F34" s="48"/>
      <c r="G34" s="51"/>
      <c r="H34" s="51"/>
      <c r="I34" s="16"/>
    </row>
    <row r="35" spans="2:9" ht="12.75">
      <c r="B35" s="6" t="s">
        <v>19</v>
      </c>
      <c r="D35" s="48">
        <f>SUM(D27:D34)</f>
        <v>45469</v>
      </c>
      <c r="E35" s="48">
        <f>SUM(E27:E34)</f>
        <v>37491</v>
      </c>
      <c r="F35" s="48"/>
      <c r="G35" s="48">
        <f>SUM(G27:G34)</f>
        <v>179089</v>
      </c>
      <c r="H35" s="48">
        <f>SUM(H27:H34)</f>
        <v>148176</v>
      </c>
      <c r="I35" s="16"/>
    </row>
    <row r="36" spans="4:9" ht="12.75">
      <c r="D36" s="48"/>
      <c r="E36" s="48"/>
      <c r="F36" s="48"/>
      <c r="G36" s="48"/>
      <c r="H36" s="48"/>
      <c r="I36" s="16"/>
    </row>
    <row r="37" spans="2:9" ht="12.75">
      <c r="B37" s="6" t="s">
        <v>20</v>
      </c>
      <c r="D37" s="48">
        <v>-15059</v>
      </c>
      <c r="E37" s="48">
        <v>-12696</v>
      </c>
      <c r="F37" s="48"/>
      <c r="G37" s="48">
        <v>-53120</v>
      </c>
      <c r="H37" s="48">
        <v>-44552</v>
      </c>
      <c r="I37" s="16"/>
    </row>
    <row r="38" spans="4:9" ht="3" customHeight="1">
      <c r="D38" s="51"/>
      <c r="E38" s="51"/>
      <c r="F38" s="48"/>
      <c r="G38" s="51"/>
      <c r="H38" s="51"/>
      <c r="I38" s="16"/>
    </row>
    <row r="39" spans="2:9" ht="12.75">
      <c r="B39" s="6" t="s">
        <v>21</v>
      </c>
      <c r="D39" s="48">
        <f>SUM(D35:D37)</f>
        <v>30410</v>
      </c>
      <c r="E39" s="48">
        <f>SUM(E35:E37)</f>
        <v>24795</v>
      </c>
      <c r="F39" s="48"/>
      <c r="G39" s="48">
        <f>SUM(G35:G37)</f>
        <v>125969</v>
      </c>
      <c r="H39" s="48">
        <f>SUM(H35:H37)</f>
        <v>103624</v>
      </c>
      <c r="I39" s="16"/>
    </row>
    <row r="40" spans="4:9" ht="12.75">
      <c r="D40" s="48"/>
      <c r="E40" s="48"/>
      <c r="F40" s="48"/>
      <c r="G40" s="48"/>
      <c r="H40" s="48"/>
      <c r="I40" s="16"/>
    </row>
    <row r="41" spans="2:8" ht="12.75">
      <c r="B41" s="6" t="s">
        <v>22</v>
      </c>
      <c r="D41" s="48">
        <v>42</v>
      </c>
      <c r="E41" s="48">
        <v>66</v>
      </c>
      <c r="F41" s="48"/>
      <c r="G41" s="48">
        <v>62</v>
      </c>
      <c r="H41" s="48">
        <v>-2</v>
      </c>
    </row>
    <row r="42" spans="4:8" ht="3.75" customHeight="1">
      <c r="D42" s="53"/>
      <c r="E42" s="51"/>
      <c r="F42" s="39"/>
      <c r="G42" s="53"/>
      <c r="H42" s="53"/>
    </row>
    <row r="43" spans="2:8" ht="12.75">
      <c r="B43" s="6" t="s">
        <v>23</v>
      </c>
      <c r="D43" s="45">
        <f>SUM(D39:D42)</f>
        <v>30452</v>
      </c>
      <c r="E43" s="45">
        <f>SUM(E39:E42)</f>
        <v>24861</v>
      </c>
      <c r="F43" s="39"/>
      <c r="G43" s="45">
        <f>SUM(G39:G42)</f>
        <v>126031</v>
      </c>
      <c r="H43" s="45">
        <f>SUM(H39:H42)</f>
        <v>103622</v>
      </c>
    </row>
    <row r="44" spans="4:8" ht="3.75" customHeight="1" thickBot="1">
      <c r="D44" s="54"/>
      <c r="E44" s="54"/>
      <c r="F44" s="39"/>
      <c r="G44" s="54"/>
      <c r="H44" s="54"/>
    </row>
    <row r="45" spans="4:8" ht="12.75">
      <c r="D45" s="39"/>
      <c r="E45" s="39"/>
      <c r="F45" s="39"/>
      <c r="G45" s="39"/>
      <c r="H45" s="39"/>
    </row>
    <row r="46" spans="4:8" ht="12.75">
      <c r="D46" s="39"/>
      <c r="E46" s="39"/>
      <c r="F46" s="39"/>
      <c r="G46" s="39"/>
      <c r="H46" s="39"/>
    </row>
    <row r="47" spans="2:9" ht="12.75">
      <c r="B47" s="6" t="s">
        <v>101</v>
      </c>
      <c r="D47" s="39">
        <v>5.46</v>
      </c>
      <c r="E47" s="58">
        <v>5.13</v>
      </c>
      <c r="F47" s="39"/>
      <c r="G47" s="58">
        <v>22.73</v>
      </c>
      <c r="H47" s="39">
        <v>22.54</v>
      </c>
      <c r="I47" s="7"/>
    </row>
    <row r="48" spans="3:9" ht="2.25" customHeight="1" thickBot="1">
      <c r="C48" s="28"/>
      <c r="D48" s="54"/>
      <c r="E48" s="59"/>
      <c r="F48" s="39"/>
      <c r="G48" s="54"/>
      <c r="H48" s="54"/>
      <c r="I48" s="7"/>
    </row>
    <row r="49" spans="4:9" ht="12.75">
      <c r="D49" s="39"/>
      <c r="E49" s="60"/>
      <c r="F49" s="39"/>
      <c r="G49" s="39"/>
      <c r="H49" s="39"/>
      <c r="I49" s="7"/>
    </row>
    <row r="50" spans="2:9" ht="12.75">
      <c r="B50" s="6" t="s">
        <v>102</v>
      </c>
      <c r="D50" s="58">
        <v>5.23</v>
      </c>
      <c r="E50" s="58">
        <v>5.06</v>
      </c>
      <c r="F50" s="39"/>
      <c r="G50" s="58">
        <v>22.29</v>
      </c>
      <c r="H50" s="39">
        <v>21.58</v>
      </c>
      <c r="I50" s="7"/>
    </row>
    <row r="51" spans="4:8" ht="1.5" customHeight="1" thickBot="1">
      <c r="D51" s="54"/>
      <c r="E51" s="54"/>
      <c r="F51" s="39"/>
      <c r="G51" s="54"/>
      <c r="H51" s="54"/>
    </row>
    <row r="52" spans="4:8" ht="12.75">
      <c r="D52" s="39"/>
      <c r="E52" s="39"/>
      <c r="F52" s="39"/>
      <c r="G52" s="39"/>
      <c r="H52" s="39"/>
    </row>
    <row r="53" ht="12.75">
      <c r="G53" s="34"/>
    </row>
    <row r="55" ht="12.75">
      <c r="B55" s="6" t="s">
        <v>107</v>
      </c>
    </row>
  </sheetData>
  <mergeCells count="2">
    <mergeCell ref="D9:E9"/>
    <mergeCell ref="G9:H9"/>
  </mergeCells>
  <printOptions horizontalCentered="1"/>
  <pageMargins left="0" right="0" top="0.96" bottom="1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zoomScale="75" zoomScaleNormal="75" workbookViewId="0" topLeftCell="A1">
      <selection activeCell="C3" sqref="C3"/>
    </sheetView>
  </sheetViews>
  <sheetFormatPr defaultColWidth="9.140625" defaultRowHeight="12.75"/>
  <cols>
    <col min="1" max="1" width="2.28125" style="6" customWidth="1"/>
    <col min="2" max="2" width="19.8515625" style="6" customWidth="1"/>
    <col min="3" max="4" width="9.140625" style="6" customWidth="1"/>
    <col min="5" max="5" width="1.8515625" style="6" customWidth="1"/>
    <col min="6" max="6" width="13.57421875" style="6" customWidth="1"/>
    <col min="7" max="7" width="3.57421875" style="6" customWidth="1"/>
    <col min="8" max="8" width="13.7109375" style="6" customWidth="1"/>
    <col min="9" max="9" width="3.57421875" style="6" customWidth="1"/>
    <col min="10" max="10" width="13.7109375" style="6" customWidth="1"/>
    <col min="11" max="11" width="3.421875" style="6" customWidth="1"/>
    <col min="12" max="12" width="8.57421875" style="6" customWidth="1"/>
    <col min="13" max="13" width="3.421875" style="6" customWidth="1"/>
    <col min="14" max="14" width="14.421875" style="6" customWidth="1"/>
    <col min="15" max="15" width="3.28125" style="6" customWidth="1"/>
    <col min="16" max="16" width="10.28125" style="6" bestFit="1" customWidth="1"/>
    <col min="17" max="17" width="10.140625" style="6" customWidth="1"/>
    <col min="18" max="16384" width="9.140625" style="6" customWidth="1"/>
  </cols>
  <sheetData>
    <row r="1" spans="17:18" ht="15">
      <c r="Q1" s="8">
        <v>3</v>
      </c>
      <c r="R1" s="9"/>
    </row>
    <row r="2" ht="14.25">
      <c r="I2" s="4" t="s">
        <v>24</v>
      </c>
    </row>
    <row r="3" ht="14.25">
      <c r="I3" s="4" t="s">
        <v>25</v>
      </c>
    </row>
    <row r="4" ht="14.25">
      <c r="I4" s="4" t="s">
        <v>26</v>
      </c>
    </row>
    <row r="5" ht="14.25">
      <c r="I5" s="4" t="s">
        <v>53</v>
      </c>
    </row>
    <row r="6" ht="14.25">
      <c r="I6" s="4" t="s">
        <v>133</v>
      </c>
    </row>
    <row r="7" ht="15">
      <c r="I7" s="32" t="s">
        <v>153</v>
      </c>
    </row>
    <row r="8" ht="13.5">
      <c r="I8" s="13"/>
    </row>
    <row r="9" spans="4:17" ht="12.75">
      <c r="D9" s="7" t="s">
        <v>54</v>
      </c>
      <c r="E9" s="7"/>
      <c r="F9" s="7" t="s">
        <v>57</v>
      </c>
      <c r="G9" s="7"/>
      <c r="H9" s="7" t="s">
        <v>59</v>
      </c>
      <c r="I9" s="7"/>
      <c r="J9" s="7" t="s">
        <v>61</v>
      </c>
      <c r="K9" s="7"/>
      <c r="L9" s="7" t="s">
        <v>62</v>
      </c>
      <c r="M9" s="7"/>
      <c r="N9" s="7"/>
      <c r="O9" s="7"/>
      <c r="P9" s="7"/>
      <c r="Q9" s="7"/>
    </row>
    <row r="10" spans="4:17" ht="12.75">
      <c r="D10" s="7" t="s">
        <v>55</v>
      </c>
      <c r="E10" s="7"/>
      <c r="F10" s="7" t="s">
        <v>58</v>
      </c>
      <c r="G10" s="7"/>
      <c r="H10" s="7" t="s">
        <v>60</v>
      </c>
      <c r="I10" s="7"/>
      <c r="J10" s="7" t="s">
        <v>60</v>
      </c>
      <c r="K10" s="7"/>
      <c r="L10" s="7" t="s">
        <v>63</v>
      </c>
      <c r="M10" s="7"/>
      <c r="N10" s="7" t="s">
        <v>64</v>
      </c>
      <c r="O10" s="7"/>
      <c r="P10" s="7" t="s">
        <v>56</v>
      </c>
      <c r="Q10" s="7"/>
    </row>
    <row r="11" spans="4:17" ht="12.75">
      <c r="D11" s="7" t="s">
        <v>11</v>
      </c>
      <c r="E11" s="7"/>
      <c r="F11" s="7" t="s">
        <v>11</v>
      </c>
      <c r="G11" s="7"/>
      <c r="H11" s="7" t="s">
        <v>11</v>
      </c>
      <c r="I11" s="7"/>
      <c r="J11" s="7" t="s">
        <v>11</v>
      </c>
      <c r="K11" s="7"/>
      <c r="L11" s="7" t="s">
        <v>11</v>
      </c>
      <c r="M11" s="7"/>
      <c r="N11" s="7" t="s">
        <v>11</v>
      </c>
      <c r="O11" s="7"/>
      <c r="P11" s="7" t="s">
        <v>11</v>
      </c>
      <c r="Q11" s="7"/>
    </row>
    <row r="12" spans="4:17" ht="12.7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29" t="s">
        <v>136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26"/>
    </row>
    <row r="14" spans="1:17" ht="12.75">
      <c r="A14" s="6" t="s">
        <v>147</v>
      </c>
      <c r="D14" s="45">
        <v>431000</v>
      </c>
      <c r="E14" s="45"/>
      <c r="F14" s="45">
        <v>114282</v>
      </c>
      <c r="G14" s="45"/>
      <c r="H14" s="45">
        <v>-66436</v>
      </c>
      <c r="I14" s="45"/>
      <c r="J14" s="45">
        <v>1151</v>
      </c>
      <c r="K14" s="45"/>
      <c r="L14" s="45">
        <v>428392</v>
      </c>
      <c r="M14" s="45"/>
      <c r="N14" s="45">
        <v>13521</v>
      </c>
      <c r="O14" s="45"/>
      <c r="P14" s="45">
        <f>SUM(D14:N14)</f>
        <v>921910</v>
      </c>
      <c r="Q14" s="26"/>
    </row>
    <row r="15" spans="1:17" ht="12.75">
      <c r="A15" s="6" t="s">
        <v>148</v>
      </c>
      <c r="D15" s="45">
        <v>0</v>
      </c>
      <c r="E15" s="45"/>
      <c r="F15" s="45">
        <v>0</v>
      </c>
      <c r="G15" s="45"/>
      <c r="H15" s="45">
        <v>0</v>
      </c>
      <c r="I15" s="45"/>
      <c r="J15" s="45">
        <v>0</v>
      </c>
      <c r="K15" s="45"/>
      <c r="L15" s="45">
        <v>2948</v>
      </c>
      <c r="M15" s="45"/>
      <c r="N15" s="45">
        <v>0</v>
      </c>
      <c r="O15" s="45"/>
      <c r="P15" s="45">
        <f>SUM(D15:N15)</f>
        <v>2948</v>
      </c>
      <c r="Q15" s="26"/>
    </row>
    <row r="16" spans="4:17" ht="4.5" customHeight="1"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26"/>
    </row>
    <row r="17" spans="1:16" ht="12.75">
      <c r="A17" s="29" t="s">
        <v>149</v>
      </c>
      <c r="D17" s="45">
        <f>SUM(D14:D16)</f>
        <v>431000</v>
      </c>
      <c r="E17" s="45"/>
      <c r="F17" s="45">
        <f aca="true" t="shared" si="0" ref="F17:P17">SUM(F14:F16)</f>
        <v>114282</v>
      </c>
      <c r="G17" s="45"/>
      <c r="H17" s="45">
        <f t="shared" si="0"/>
        <v>-66436</v>
      </c>
      <c r="I17" s="45"/>
      <c r="J17" s="45">
        <f t="shared" si="0"/>
        <v>1151</v>
      </c>
      <c r="K17" s="45"/>
      <c r="L17" s="45">
        <f t="shared" si="0"/>
        <v>431340</v>
      </c>
      <c r="M17" s="45"/>
      <c r="N17" s="45">
        <f t="shared" si="0"/>
        <v>13521</v>
      </c>
      <c r="O17" s="45"/>
      <c r="P17" s="45">
        <f t="shared" si="0"/>
        <v>924858</v>
      </c>
    </row>
    <row r="18" spans="1:16" ht="12.75">
      <c r="A18" s="6" t="s">
        <v>151</v>
      </c>
      <c r="D18" s="48">
        <v>0</v>
      </c>
      <c r="E18" s="48"/>
      <c r="F18" s="48">
        <v>0</v>
      </c>
      <c r="G18" s="48"/>
      <c r="H18" s="48">
        <v>66436</v>
      </c>
      <c r="I18" s="48"/>
      <c r="J18" s="48">
        <v>0</v>
      </c>
      <c r="K18" s="48"/>
      <c r="L18" s="48">
        <v>-66436</v>
      </c>
      <c r="M18" s="48"/>
      <c r="N18" s="48">
        <v>0</v>
      </c>
      <c r="O18" s="48"/>
      <c r="P18" s="48">
        <f>SUM(D18:N19)</f>
        <v>0</v>
      </c>
    </row>
    <row r="19" spans="1:16" ht="12.75">
      <c r="A19" s="6" t="s">
        <v>67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7" ht="12.75">
      <c r="A20" s="30" t="s">
        <v>108</v>
      </c>
      <c r="D20" s="48">
        <v>123143</v>
      </c>
      <c r="E20" s="48"/>
      <c r="F20" s="48">
        <v>120680</v>
      </c>
      <c r="G20" s="48"/>
      <c r="H20" s="48">
        <v>0</v>
      </c>
      <c r="I20" s="48"/>
      <c r="J20" s="48">
        <v>0</v>
      </c>
      <c r="K20" s="48"/>
      <c r="L20" s="48">
        <v>0</v>
      </c>
      <c r="M20" s="48"/>
      <c r="N20" s="48">
        <v>0</v>
      </c>
      <c r="O20" s="48"/>
      <c r="P20" s="48">
        <f>SUM(C20:N20)</f>
        <v>243823</v>
      </c>
      <c r="Q20" s="39"/>
    </row>
    <row r="21" spans="1:17" ht="12.75">
      <c r="A21" s="30" t="s">
        <v>68</v>
      </c>
      <c r="D21" s="48">
        <v>5279</v>
      </c>
      <c r="E21" s="48"/>
      <c r="F21" s="48">
        <v>6087</v>
      </c>
      <c r="G21" s="48"/>
      <c r="H21" s="48">
        <v>0</v>
      </c>
      <c r="I21" s="48"/>
      <c r="J21" s="48">
        <v>0</v>
      </c>
      <c r="K21" s="48"/>
      <c r="L21" s="48">
        <v>0</v>
      </c>
      <c r="M21" s="48"/>
      <c r="N21" s="48">
        <v>0</v>
      </c>
      <c r="O21" s="48"/>
      <c r="P21" s="48">
        <f>SUM(D21:N21)</f>
        <v>11366</v>
      </c>
      <c r="Q21" s="39"/>
    </row>
    <row r="22" spans="1:17" ht="13.5" customHeight="1">
      <c r="A22" s="6" t="s">
        <v>69</v>
      </c>
      <c r="D22" s="48">
        <v>0</v>
      </c>
      <c r="E22" s="48"/>
      <c r="F22" s="48">
        <v>-2038</v>
      </c>
      <c r="G22" s="48"/>
      <c r="H22" s="48">
        <v>0</v>
      </c>
      <c r="I22" s="48"/>
      <c r="J22" s="48">
        <v>0</v>
      </c>
      <c r="K22" s="48"/>
      <c r="L22" s="48">
        <v>0</v>
      </c>
      <c r="M22" s="48"/>
      <c r="N22" s="48">
        <v>0</v>
      </c>
      <c r="O22" s="48"/>
      <c r="P22" s="48">
        <f>SUM(D22:N22)</f>
        <v>-2038</v>
      </c>
      <c r="Q22" s="39"/>
    </row>
    <row r="23" spans="1:17" ht="12.75">
      <c r="A23" s="6" t="s">
        <v>23</v>
      </c>
      <c r="D23" s="48">
        <v>0</v>
      </c>
      <c r="E23" s="48"/>
      <c r="F23" s="48">
        <v>0</v>
      </c>
      <c r="G23" s="48"/>
      <c r="H23" s="48">
        <v>0</v>
      </c>
      <c r="I23" s="48"/>
      <c r="J23" s="48">
        <v>0</v>
      </c>
      <c r="K23" s="48"/>
      <c r="L23" s="48">
        <f>' income statement'!G43</f>
        <v>126031</v>
      </c>
      <c r="M23" s="48"/>
      <c r="N23" s="48">
        <v>0</v>
      </c>
      <c r="O23" s="48"/>
      <c r="P23" s="48">
        <f>SUM(D23:N23)</f>
        <v>126031</v>
      </c>
      <c r="Q23" s="39"/>
    </row>
    <row r="24" spans="1:16" ht="12.75">
      <c r="A24" s="6" t="s">
        <v>126</v>
      </c>
      <c r="D24" s="48">
        <v>0</v>
      </c>
      <c r="E24" s="48"/>
      <c r="F24" s="48">
        <v>0</v>
      </c>
      <c r="G24" s="48"/>
      <c r="H24" s="48">
        <v>0</v>
      </c>
      <c r="I24" s="48"/>
      <c r="J24" s="48">
        <v>0</v>
      </c>
      <c r="K24" s="48"/>
      <c r="L24" s="48">
        <v>-1</v>
      </c>
      <c r="M24" s="48"/>
      <c r="N24" s="48">
        <v>-13521</v>
      </c>
      <c r="O24" s="48"/>
      <c r="P24" s="48">
        <f>SUM(D24:N24)</f>
        <v>-13522</v>
      </c>
    </row>
    <row r="25" spans="1:16" ht="12.75">
      <c r="A25" s="6" t="s">
        <v>127</v>
      </c>
      <c r="D25" s="48">
        <v>0</v>
      </c>
      <c r="E25" s="48"/>
      <c r="F25" s="48">
        <v>0</v>
      </c>
      <c r="G25" s="48"/>
      <c r="H25" s="48">
        <v>0</v>
      </c>
      <c r="I25" s="48"/>
      <c r="J25" s="48">
        <v>0</v>
      </c>
      <c r="K25" s="48"/>
      <c r="L25" s="48">
        <v>-23068</v>
      </c>
      <c r="M25" s="48"/>
      <c r="N25" s="48">
        <v>0</v>
      </c>
      <c r="O25" s="48"/>
      <c r="P25" s="48">
        <f>SUM(D25:O25)</f>
        <v>-23068</v>
      </c>
    </row>
    <row r="26" spans="1:16" ht="12.75">
      <c r="A26" s="6" t="s">
        <v>137</v>
      </c>
      <c r="D26" s="48">
        <v>0</v>
      </c>
      <c r="E26" s="48"/>
      <c r="F26" s="48">
        <v>0</v>
      </c>
      <c r="G26" s="48"/>
      <c r="H26" s="48">
        <v>0</v>
      </c>
      <c r="I26" s="48"/>
      <c r="J26" s="48">
        <v>0</v>
      </c>
      <c r="K26" s="48"/>
      <c r="L26" s="48">
        <v>-31328</v>
      </c>
      <c r="M26" s="48"/>
      <c r="N26" s="48">
        <v>31328</v>
      </c>
      <c r="O26" s="48"/>
      <c r="P26" s="48">
        <f>SUM(D26:O26)</f>
        <v>0</v>
      </c>
    </row>
    <row r="27" spans="4:17" ht="3.75" customHeight="1"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9"/>
    </row>
    <row r="28" spans="1:17" ht="12.75">
      <c r="A28" s="29" t="s">
        <v>135</v>
      </c>
      <c r="D28" s="48">
        <f>SUM(D17:D26)</f>
        <v>559422</v>
      </c>
      <c r="E28" s="48"/>
      <c r="F28" s="48">
        <f aca="true" t="shared" si="1" ref="F28:P28">SUM(F17:F26)</f>
        <v>239011</v>
      </c>
      <c r="G28" s="48"/>
      <c r="H28" s="48">
        <f t="shared" si="1"/>
        <v>0</v>
      </c>
      <c r="I28" s="48"/>
      <c r="J28" s="48">
        <f t="shared" si="1"/>
        <v>1151</v>
      </c>
      <c r="K28" s="48"/>
      <c r="L28" s="48">
        <f t="shared" si="1"/>
        <v>436538</v>
      </c>
      <c r="M28" s="48"/>
      <c r="N28" s="48">
        <f t="shared" si="1"/>
        <v>31328</v>
      </c>
      <c r="O28" s="48"/>
      <c r="P28" s="48">
        <f t="shared" si="1"/>
        <v>1267450</v>
      </c>
      <c r="Q28" s="39"/>
    </row>
    <row r="29" spans="4:17" ht="3.75" customHeight="1" thickBot="1"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9"/>
    </row>
    <row r="30" spans="4:17" ht="12.75"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39"/>
    </row>
    <row r="31" spans="4:17" ht="12.75"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39"/>
    </row>
    <row r="32" spans="4:17" ht="12.75"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39"/>
    </row>
    <row r="33" spans="1:17" ht="12.75">
      <c r="A33" s="29" t="s">
        <v>146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39"/>
    </row>
    <row r="34" spans="1:17" ht="12.75">
      <c r="A34" s="6" t="s">
        <v>147</v>
      </c>
      <c r="D34" s="48">
        <v>334798</v>
      </c>
      <c r="E34" s="48"/>
      <c r="F34" s="48">
        <v>108182</v>
      </c>
      <c r="G34" s="48"/>
      <c r="H34" s="48">
        <v>-66436</v>
      </c>
      <c r="I34" s="48"/>
      <c r="J34" s="48">
        <v>1151</v>
      </c>
      <c r="K34" s="48"/>
      <c r="L34" s="48">
        <v>354882</v>
      </c>
      <c r="M34" s="48"/>
      <c r="N34" s="48">
        <v>13928</v>
      </c>
      <c r="O34" s="48"/>
      <c r="P34" s="48">
        <f>SUM(D34:O34)</f>
        <v>746505</v>
      </c>
      <c r="Q34" s="39"/>
    </row>
    <row r="35" spans="1:17" ht="12.75">
      <c r="A35" s="6" t="s">
        <v>148</v>
      </c>
      <c r="D35" s="48">
        <v>0</v>
      </c>
      <c r="E35" s="48"/>
      <c r="F35" s="48">
        <v>0</v>
      </c>
      <c r="G35" s="48"/>
      <c r="H35" s="48">
        <v>0</v>
      </c>
      <c r="I35" s="48"/>
      <c r="J35" s="48">
        <v>0</v>
      </c>
      <c r="K35" s="48"/>
      <c r="L35" s="48">
        <v>1732</v>
      </c>
      <c r="M35" s="48"/>
      <c r="N35" s="48">
        <v>0</v>
      </c>
      <c r="O35" s="48"/>
      <c r="P35" s="48">
        <f>SUM(D35:O35)</f>
        <v>1732</v>
      </c>
      <c r="Q35" s="39"/>
    </row>
    <row r="36" spans="1:17" ht="3.75" customHeight="1">
      <c r="A36" s="3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39"/>
    </row>
    <row r="37" spans="1:17" ht="12.75">
      <c r="A37" s="29" t="s">
        <v>149</v>
      </c>
      <c r="B37" s="63"/>
      <c r="D37" s="48">
        <f>SUM(D34:D35)</f>
        <v>334798</v>
      </c>
      <c r="E37" s="48">
        <f aca="true" t="shared" si="2" ref="E37:P37">SUM(E34:E35)</f>
        <v>0</v>
      </c>
      <c r="F37" s="48">
        <f t="shared" si="2"/>
        <v>108182</v>
      </c>
      <c r="G37" s="48"/>
      <c r="H37" s="48">
        <f t="shared" si="2"/>
        <v>-66436</v>
      </c>
      <c r="I37" s="48"/>
      <c r="J37" s="48">
        <f t="shared" si="2"/>
        <v>1151</v>
      </c>
      <c r="K37" s="48"/>
      <c r="L37" s="48">
        <f t="shared" si="2"/>
        <v>356614</v>
      </c>
      <c r="M37" s="48"/>
      <c r="N37" s="48">
        <f t="shared" si="2"/>
        <v>13928</v>
      </c>
      <c r="O37" s="48"/>
      <c r="P37" s="48">
        <f t="shared" si="2"/>
        <v>748237</v>
      </c>
      <c r="Q37" s="39"/>
    </row>
    <row r="38" spans="4:17" ht="3.75" customHeight="1"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39"/>
    </row>
    <row r="39" spans="1:17" ht="12.75">
      <c r="A39" s="6" t="s">
        <v>67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39"/>
    </row>
    <row r="40" spans="1:17" ht="12.75">
      <c r="A40" s="30" t="s">
        <v>122</v>
      </c>
      <c r="D40" s="48">
        <v>33570</v>
      </c>
      <c r="E40" s="48"/>
      <c r="F40" s="48">
        <v>68819</v>
      </c>
      <c r="G40" s="48"/>
      <c r="H40" s="48">
        <v>0</v>
      </c>
      <c r="I40" s="48"/>
      <c r="J40" s="48">
        <v>0</v>
      </c>
      <c r="K40" s="48"/>
      <c r="L40" s="48">
        <v>0</v>
      </c>
      <c r="M40" s="48"/>
      <c r="N40" s="48">
        <v>0</v>
      </c>
      <c r="O40" s="48"/>
      <c r="P40" s="48">
        <f aca="true" t="shared" si="3" ref="P40:P47">SUM(D40:N40)</f>
        <v>102389</v>
      </c>
      <c r="Q40" s="39"/>
    </row>
    <row r="41" spans="1:17" ht="12.75">
      <c r="A41" s="30" t="s">
        <v>68</v>
      </c>
      <c r="D41" s="48">
        <v>1060</v>
      </c>
      <c r="E41" s="48"/>
      <c r="F41" s="48">
        <v>1477</v>
      </c>
      <c r="G41" s="48"/>
      <c r="H41" s="48">
        <v>0</v>
      </c>
      <c r="I41" s="48"/>
      <c r="J41" s="48">
        <v>0</v>
      </c>
      <c r="K41" s="48"/>
      <c r="L41" s="48">
        <v>0</v>
      </c>
      <c r="M41" s="48"/>
      <c r="N41" s="48">
        <v>0</v>
      </c>
      <c r="O41" s="48"/>
      <c r="P41" s="48">
        <f t="shared" si="3"/>
        <v>2537</v>
      </c>
      <c r="Q41" s="39"/>
    </row>
    <row r="42" spans="1:17" ht="12.75">
      <c r="A42" s="30" t="s">
        <v>150</v>
      </c>
      <c r="B42" s="64"/>
      <c r="D42" s="48">
        <v>61572</v>
      </c>
      <c r="E42" s="48"/>
      <c r="F42" s="48">
        <v>-61572</v>
      </c>
      <c r="G42" s="48"/>
      <c r="H42" s="48">
        <v>0</v>
      </c>
      <c r="I42" s="48"/>
      <c r="J42" s="48">
        <v>0</v>
      </c>
      <c r="K42" s="48"/>
      <c r="L42" s="48">
        <v>0</v>
      </c>
      <c r="M42" s="48"/>
      <c r="N42" s="48">
        <v>0</v>
      </c>
      <c r="O42" s="48"/>
      <c r="P42" s="48">
        <f t="shared" si="3"/>
        <v>0</v>
      </c>
      <c r="Q42" s="39"/>
    </row>
    <row r="43" spans="1:17" ht="13.5" customHeight="1">
      <c r="A43" s="6" t="s">
        <v>69</v>
      </c>
      <c r="D43" s="48">
        <v>0</v>
      </c>
      <c r="E43" s="48"/>
      <c r="F43" s="48">
        <v>-2624</v>
      </c>
      <c r="G43" s="48"/>
      <c r="H43" s="48">
        <v>0</v>
      </c>
      <c r="I43" s="48"/>
      <c r="J43" s="48">
        <v>0</v>
      </c>
      <c r="K43" s="48"/>
      <c r="L43" s="48">
        <v>0</v>
      </c>
      <c r="M43" s="48"/>
      <c r="N43" s="48">
        <v>0</v>
      </c>
      <c r="O43" s="48"/>
      <c r="P43" s="48">
        <f>SUM(D43:N43)</f>
        <v>-2624</v>
      </c>
      <c r="Q43" s="39"/>
    </row>
    <row r="44" spans="1:17" ht="12.75">
      <c r="A44" s="6" t="s">
        <v>23</v>
      </c>
      <c r="D44" s="48">
        <v>0</v>
      </c>
      <c r="E44" s="48"/>
      <c r="F44" s="48">
        <v>0</v>
      </c>
      <c r="G44" s="48"/>
      <c r="H44" s="48">
        <v>0</v>
      </c>
      <c r="I44" s="48"/>
      <c r="J44" s="48">
        <v>0</v>
      </c>
      <c r="K44" s="48"/>
      <c r="L44" s="48">
        <v>103622</v>
      </c>
      <c r="M44" s="48"/>
      <c r="N44" s="48">
        <v>0</v>
      </c>
      <c r="O44" s="48"/>
      <c r="P44" s="48">
        <f t="shared" si="3"/>
        <v>103622</v>
      </c>
      <c r="Q44" s="39"/>
    </row>
    <row r="45" spans="1:16" ht="12.75">
      <c r="A45" s="6" t="s">
        <v>126</v>
      </c>
      <c r="D45" s="16">
        <v>0</v>
      </c>
      <c r="E45" s="16"/>
      <c r="F45" s="16">
        <v>0</v>
      </c>
      <c r="G45" s="16"/>
      <c r="H45" s="16">
        <v>0</v>
      </c>
      <c r="I45" s="16"/>
      <c r="J45" s="16">
        <v>0</v>
      </c>
      <c r="K45" s="16"/>
      <c r="L45" s="16">
        <v>-11</v>
      </c>
      <c r="M45" s="16"/>
      <c r="N45" s="16">
        <v>-13928</v>
      </c>
      <c r="O45" s="16"/>
      <c r="P45" s="16">
        <f t="shared" si="3"/>
        <v>-13939</v>
      </c>
    </row>
    <row r="46" spans="1:16" ht="12.75">
      <c r="A46" s="6" t="s">
        <v>127</v>
      </c>
      <c r="D46" s="16">
        <v>0</v>
      </c>
      <c r="E46" s="16"/>
      <c r="F46" s="16">
        <v>0</v>
      </c>
      <c r="G46" s="16"/>
      <c r="H46" s="16">
        <v>0</v>
      </c>
      <c r="I46" s="16"/>
      <c r="J46" s="16">
        <v>0</v>
      </c>
      <c r="K46" s="16"/>
      <c r="L46" s="16">
        <v>-15364</v>
      </c>
      <c r="M46" s="16"/>
      <c r="N46" s="16">
        <v>0</v>
      </c>
      <c r="O46" s="16"/>
      <c r="P46" s="16">
        <f t="shared" si="3"/>
        <v>-15364</v>
      </c>
    </row>
    <row r="47" spans="1:16" ht="12.75">
      <c r="A47" s="6" t="s">
        <v>137</v>
      </c>
      <c r="D47" s="16">
        <v>0</v>
      </c>
      <c r="E47" s="16"/>
      <c r="F47" s="16">
        <v>0</v>
      </c>
      <c r="G47" s="16"/>
      <c r="H47" s="16">
        <v>0</v>
      </c>
      <c r="I47" s="16"/>
      <c r="J47" s="16">
        <v>0</v>
      </c>
      <c r="K47" s="16"/>
      <c r="L47" s="16">
        <v>-13521</v>
      </c>
      <c r="M47" s="16"/>
      <c r="N47" s="16">
        <v>13521</v>
      </c>
      <c r="O47" s="16"/>
      <c r="P47" s="16">
        <f t="shared" si="3"/>
        <v>0</v>
      </c>
    </row>
    <row r="48" spans="4:17" ht="4.5" customHeight="1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39"/>
    </row>
    <row r="49" spans="1:17" ht="12.75">
      <c r="A49" s="29" t="s">
        <v>136</v>
      </c>
      <c r="D49" s="45">
        <f>SUM(D37:D48)</f>
        <v>431000</v>
      </c>
      <c r="E49" s="45">
        <f aca="true" t="shared" si="4" ref="E49:N49">SUM(E37:E48)</f>
        <v>0</v>
      </c>
      <c r="F49" s="45">
        <f t="shared" si="4"/>
        <v>114282</v>
      </c>
      <c r="G49" s="45"/>
      <c r="H49" s="45">
        <f t="shared" si="4"/>
        <v>-66436</v>
      </c>
      <c r="I49" s="45"/>
      <c r="J49" s="45">
        <f t="shared" si="4"/>
        <v>1151</v>
      </c>
      <c r="K49" s="45"/>
      <c r="L49" s="45">
        <f t="shared" si="4"/>
        <v>431340</v>
      </c>
      <c r="M49" s="45"/>
      <c r="N49" s="45">
        <f t="shared" si="4"/>
        <v>13521</v>
      </c>
      <c r="O49" s="45"/>
      <c r="P49" s="45">
        <f>SUM(P37:P48)</f>
        <v>924858</v>
      </c>
      <c r="Q49" s="45"/>
    </row>
    <row r="50" spans="1:17" ht="5.25" customHeight="1" thickBot="1">
      <c r="A50" s="29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5"/>
    </row>
    <row r="51" spans="4:17" ht="12.75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39"/>
    </row>
    <row r="52" spans="4:16" ht="12.75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4:16" ht="12.75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2.75">
      <c r="A54" s="6" t="s">
        <v>112</v>
      </c>
      <c r="D54" s="16"/>
      <c r="E54" s="16"/>
      <c r="F54" s="29"/>
      <c r="G54" s="16"/>
      <c r="H54" s="16"/>
      <c r="I54" s="16"/>
      <c r="J54" s="16"/>
      <c r="K54" s="16"/>
      <c r="L54" s="16"/>
      <c r="M54" s="16"/>
      <c r="N54" s="16"/>
      <c r="O54" s="16"/>
      <c r="P54" s="16"/>
    </row>
  </sheetData>
  <printOptions/>
  <pageMargins left="0.75" right="0.57" top="0.6" bottom="0.49" header="0.37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zoomScale="75" zoomScaleNormal="75" workbookViewId="0" topLeftCell="A1">
      <selection activeCell="D28" sqref="D28"/>
    </sheetView>
  </sheetViews>
  <sheetFormatPr defaultColWidth="9.140625" defaultRowHeight="12.75"/>
  <cols>
    <col min="1" max="1" width="2.28125" style="6" customWidth="1"/>
    <col min="2" max="2" width="50.140625" style="6" customWidth="1"/>
    <col min="3" max="3" width="2.140625" style="6" customWidth="1"/>
    <col min="4" max="4" width="15.57421875" style="6" customWidth="1"/>
    <col min="5" max="5" width="5.00390625" style="6" customWidth="1"/>
    <col min="6" max="6" width="14.28125" style="6" bestFit="1" customWidth="1"/>
    <col min="7" max="7" width="11.00390625" style="6" customWidth="1"/>
    <col min="8" max="16384" width="9.140625" style="6" customWidth="1"/>
  </cols>
  <sheetData>
    <row r="1" ht="15">
      <c r="G1" s="44">
        <v>4</v>
      </c>
    </row>
    <row r="3" ht="14.25">
      <c r="C3" s="4" t="s">
        <v>24</v>
      </c>
    </row>
    <row r="4" ht="14.25">
      <c r="C4" s="4" t="s">
        <v>25</v>
      </c>
    </row>
    <row r="5" ht="14.25">
      <c r="C5" s="4" t="s">
        <v>26</v>
      </c>
    </row>
    <row r="6" ht="14.25">
      <c r="C6" s="4" t="s">
        <v>65</v>
      </c>
    </row>
    <row r="7" ht="14.25">
      <c r="C7" s="4" t="s">
        <v>133</v>
      </c>
    </row>
    <row r="8" ht="15">
      <c r="C8" s="32" t="s">
        <v>153</v>
      </c>
    </row>
    <row r="11" spans="4:6" ht="12.75">
      <c r="D11" s="12" t="s">
        <v>138</v>
      </c>
      <c r="F11" s="12" t="s">
        <v>138</v>
      </c>
    </row>
    <row r="12" spans="4:6" ht="12.75">
      <c r="D12" s="12" t="s">
        <v>1</v>
      </c>
      <c r="F12" s="12" t="s">
        <v>139</v>
      </c>
    </row>
    <row r="13" spans="4:6" ht="12.75">
      <c r="D13" s="12" t="s">
        <v>131</v>
      </c>
      <c r="F13" s="12" t="s">
        <v>131</v>
      </c>
    </row>
    <row r="14" spans="4:6" ht="12.75">
      <c r="D14" s="12" t="s">
        <v>31</v>
      </c>
      <c r="F14" s="12" t="s">
        <v>31</v>
      </c>
    </row>
    <row r="15" spans="4:7" ht="12.75">
      <c r="D15" s="41" t="s">
        <v>132</v>
      </c>
      <c r="E15" s="12"/>
      <c r="F15" s="41" t="s">
        <v>10</v>
      </c>
      <c r="G15" s="7"/>
    </row>
    <row r="16" spans="4:7" ht="12.75">
      <c r="D16" s="12" t="s">
        <v>11</v>
      </c>
      <c r="E16" s="7"/>
      <c r="F16" s="12" t="s">
        <v>11</v>
      </c>
      <c r="G16" s="7"/>
    </row>
    <row r="17" spans="4:6" ht="12.75">
      <c r="D17" s="31"/>
      <c r="E17" s="16"/>
      <c r="F17" s="42"/>
    </row>
    <row r="18" spans="1:6" ht="12.75">
      <c r="A18" s="6" t="s">
        <v>115</v>
      </c>
      <c r="D18" s="31">
        <v>179089</v>
      </c>
      <c r="E18" s="16"/>
      <c r="F18" s="48">
        <v>148176</v>
      </c>
    </row>
    <row r="19" spans="4:6" ht="12.75">
      <c r="D19" s="31"/>
      <c r="E19" s="16"/>
      <c r="F19" s="48"/>
    </row>
    <row r="20" spans="1:6" ht="12.75">
      <c r="A20" s="6" t="s">
        <v>116</v>
      </c>
      <c r="D20" s="31"/>
      <c r="E20" s="16"/>
      <c r="F20" s="48"/>
    </row>
    <row r="21" spans="4:6" ht="6" customHeight="1">
      <c r="D21" s="31"/>
      <c r="E21" s="16"/>
      <c r="F21" s="48"/>
    </row>
    <row r="22" spans="2:6" ht="12.75">
      <c r="B22" s="6" t="s">
        <v>76</v>
      </c>
      <c r="D22" s="31">
        <v>-1769</v>
      </c>
      <c r="E22" s="16"/>
      <c r="F22" s="48">
        <v>1553</v>
      </c>
    </row>
    <row r="23" spans="2:6" ht="12.75">
      <c r="B23" s="6" t="s">
        <v>77</v>
      </c>
      <c r="D23" s="31">
        <v>-7363</v>
      </c>
      <c r="E23" s="16"/>
      <c r="F23" s="48">
        <v>-6948</v>
      </c>
    </row>
    <row r="24" spans="4:6" ht="4.5" customHeight="1">
      <c r="D24" s="19"/>
      <c r="E24" s="16"/>
      <c r="F24" s="51"/>
    </row>
    <row r="25" spans="1:6" ht="12.75">
      <c r="A25" s="6" t="s">
        <v>78</v>
      </c>
      <c r="D25" s="31">
        <f>SUM(D18:D23)</f>
        <v>169957</v>
      </c>
      <c r="E25" s="16"/>
      <c r="F25" s="48">
        <f>SUM(F18:F24)</f>
        <v>142781</v>
      </c>
    </row>
    <row r="26" spans="4:6" ht="12.75">
      <c r="D26" s="31"/>
      <c r="E26" s="16"/>
      <c r="F26" s="48"/>
    </row>
    <row r="27" spans="2:6" ht="12.75">
      <c r="B27" s="6" t="s">
        <v>79</v>
      </c>
      <c r="D27" s="31">
        <v>-269419</v>
      </c>
      <c r="E27" s="16"/>
      <c r="F27" s="48">
        <v>-188097</v>
      </c>
    </row>
    <row r="28" spans="2:6" ht="12.75">
      <c r="B28" s="6" t="s">
        <v>80</v>
      </c>
      <c r="D28" s="31">
        <v>53034</v>
      </c>
      <c r="E28" s="16"/>
      <c r="F28" s="48">
        <v>21021</v>
      </c>
    </row>
    <row r="29" spans="4:6" ht="4.5" customHeight="1">
      <c r="D29" s="19"/>
      <c r="E29" s="16"/>
      <c r="F29" s="51"/>
    </row>
    <row r="30" spans="1:6" ht="12.75">
      <c r="A30" s="6" t="s">
        <v>155</v>
      </c>
      <c r="D30" s="31">
        <f>SUM(D25:D29)</f>
        <v>-46428</v>
      </c>
      <c r="E30" s="16"/>
      <c r="F30" s="48">
        <f>SUM(F25:F29)</f>
        <v>-24295</v>
      </c>
    </row>
    <row r="31" spans="4:6" ht="12.75">
      <c r="D31" s="31"/>
      <c r="E31" s="16"/>
      <c r="F31" s="48"/>
    </row>
    <row r="32" spans="2:6" ht="12.75">
      <c r="B32" s="6" t="s">
        <v>84</v>
      </c>
      <c r="D32" s="31">
        <v>2226</v>
      </c>
      <c r="E32" s="16"/>
      <c r="F32" s="48">
        <v>1196</v>
      </c>
    </row>
    <row r="33" spans="2:6" ht="12.75">
      <c r="B33" s="6" t="s">
        <v>85</v>
      </c>
      <c r="D33" s="31">
        <v>-24842</v>
      </c>
      <c r="E33" s="16"/>
      <c r="F33" s="48">
        <v>-19148</v>
      </c>
    </row>
    <row r="34" spans="2:6" ht="12.75">
      <c r="B34" s="6" t="s">
        <v>86</v>
      </c>
      <c r="D34" s="31">
        <v>-59359</v>
      </c>
      <c r="E34" s="16"/>
      <c r="F34" s="51">
        <v>-49632</v>
      </c>
    </row>
    <row r="35" spans="1:6" ht="12.75">
      <c r="A35" s="6" t="s">
        <v>154</v>
      </c>
      <c r="D35" s="17">
        <f>SUM(D30:D34)</f>
        <v>-128403</v>
      </c>
      <c r="E35" s="16"/>
      <c r="F35" s="49">
        <f>SUM(F30:F34)</f>
        <v>-91879</v>
      </c>
    </row>
    <row r="36" spans="4:6" ht="12.75">
      <c r="D36" s="31"/>
      <c r="E36" s="16"/>
      <c r="F36" s="48"/>
    </row>
    <row r="37" spans="1:6" ht="12.75">
      <c r="A37" s="29" t="s">
        <v>105</v>
      </c>
      <c r="D37" s="31"/>
      <c r="E37" s="16"/>
      <c r="F37" s="48"/>
    </row>
    <row r="38" spans="1:6" ht="12.75">
      <c r="A38" s="29"/>
      <c r="B38" s="6" t="s">
        <v>144</v>
      </c>
      <c r="D38" s="31">
        <v>0</v>
      </c>
      <c r="E38" s="16"/>
      <c r="F38" s="48">
        <v>-52452</v>
      </c>
    </row>
    <row r="39" spans="2:6" ht="12.75">
      <c r="B39" s="6" t="s">
        <v>157</v>
      </c>
      <c r="D39" s="31">
        <v>-446704</v>
      </c>
      <c r="E39" s="16"/>
      <c r="F39" s="51">
        <v>-204387</v>
      </c>
    </row>
    <row r="40" spans="1:6" ht="12.75">
      <c r="A40" s="6" t="s">
        <v>121</v>
      </c>
      <c r="D40" s="17">
        <f>SUM(D38:D39)</f>
        <v>-446704</v>
      </c>
      <c r="E40" s="16"/>
      <c r="F40" s="49">
        <f>SUM(F38:F39)</f>
        <v>-256839</v>
      </c>
    </row>
    <row r="41" spans="4:6" ht="12.75">
      <c r="D41" s="31"/>
      <c r="E41" s="16"/>
      <c r="F41" s="48"/>
    </row>
    <row r="42" spans="1:6" ht="12.75">
      <c r="A42" s="29" t="s">
        <v>81</v>
      </c>
      <c r="D42" s="31"/>
      <c r="E42" s="16"/>
      <c r="F42" s="48"/>
    </row>
    <row r="43" spans="2:6" ht="12.75">
      <c r="B43" s="6" t="s">
        <v>103</v>
      </c>
      <c r="D43" s="31">
        <v>-23065</v>
      </c>
      <c r="E43" s="16"/>
      <c r="F43" s="48">
        <v>72999</v>
      </c>
    </row>
    <row r="44" spans="2:6" ht="12.75">
      <c r="B44" s="6" t="s">
        <v>82</v>
      </c>
      <c r="D44" s="31">
        <v>317260</v>
      </c>
      <c r="E44" s="16"/>
      <c r="F44" s="48">
        <v>268182</v>
      </c>
    </row>
    <row r="45" spans="2:6" ht="12.75">
      <c r="B45" s="6" t="s">
        <v>104</v>
      </c>
      <c r="D45" s="31">
        <v>142</v>
      </c>
      <c r="E45" s="16"/>
      <c r="F45" s="56">
        <v>0</v>
      </c>
    </row>
    <row r="46" spans="2:6" ht="12.75">
      <c r="B46" s="6" t="s">
        <v>98</v>
      </c>
      <c r="D46" s="31">
        <v>0</v>
      </c>
      <c r="E46" s="16"/>
      <c r="F46" s="48">
        <v>239626</v>
      </c>
    </row>
    <row r="47" spans="1:6" ht="12.75">
      <c r="A47" s="6" t="s">
        <v>123</v>
      </c>
      <c r="D47" s="17">
        <f>SUM(D43:D46)</f>
        <v>294337</v>
      </c>
      <c r="E47" s="16"/>
      <c r="F47" s="49">
        <f>SUM(F43:F46)</f>
        <v>580807</v>
      </c>
    </row>
    <row r="48" spans="4:6" ht="12.75">
      <c r="D48" s="31"/>
      <c r="E48" s="16"/>
      <c r="F48" s="48"/>
    </row>
    <row r="49" spans="1:6" ht="12.75">
      <c r="A49" s="6" t="s">
        <v>83</v>
      </c>
      <c r="D49" s="48">
        <f>D35+D40+D47</f>
        <v>-280770</v>
      </c>
      <c r="E49" s="16"/>
      <c r="F49" s="48">
        <f>F35+F40+F47</f>
        <v>232089</v>
      </c>
    </row>
    <row r="50" spans="4:6" ht="12.75">
      <c r="D50" s="31"/>
      <c r="E50" s="16"/>
      <c r="F50" s="48"/>
    </row>
    <row r="51" spans="1:6" ht="12.75">
      <c r="A51" s="29" t="s">
        <v>66</v>
      </c>
      <c r="D51" s="31">
        <v>547718</v>
      </c>
      <c r="E51" s="16"/>
      <c r="F51" s="48">
        <v>315629</v>
      </c>
    </row>
    <row r="52" spans="4:6" ht="4.5" customHeight="1">
      <c r="D52" s="19"/>
      <c r="E52" s="16"/>
      <c r="F52" s="51"/>
    </row>
    <row r="53" spans="1:6" ht="12.75">
      <c r="A53" s="29" t="s">
        <v>140</v>
      </c>
      <c r="D53" s="31">
        <f>SUM(D49:D52)</f>
        <v>266948</v>
      </c>
      <c r="E53" s="16"/>
      <c r="F53" s="48">
        <f>SUM(F49:F52)</f>
        <v>547718</v>
      </c>
    </row>
    <row r="54" spans="4:6" ht="4.5" customHeight="1" thickBot="1">
      <c r="D54" s="61"/>
      <c r="E54" s="16"/>
      <c r="F54" s="55"/>
    </row>
    <row r="55" spans="4:6" ht="12.75">
      <c r="D55" s="31"/>
      <c r="E55" s="16"/>
      <c r="F55" s="48"/>
    </row>
    <row r="56" spans="4:6" ht="12.75">
      <c r="D56" s="16"/>
      <c r="E56" s="16"/>
      <c r="F56" s="16"/>
    </row>
    <row r="57" ht="12.75">
      <c r="A57" s="6" t="s">
        <v>70</v>
      </c>
    </row>
    <row r="59" spans="4:6" ht="12.75">
      <c r="D59" s="62" t="s">
        <v>142</v>
      </c>
      <c r="E59" s="12"/>
      <c r="F59" s="41" t="s">
        <v>141</v>
      </c>
    </row>
    <row r="60" spans="4:6" ht="12.75">
      <c r="D60" s="33" t="s">
        <v>11</v>
      </c>
      <c r="E60" s="29"/>
      <c r="F60" s="12" t="s">
        <v>11</v>
      </c>
    </row>
    <row r="61" spans="2:6" ht="12.75">
      <c r="B61" s="6" t="s">
        <v>40</v>
      </c>
      <c r="D61" s="31">
        <v>160700</v>
      </c>
      <c r="E61" s="16"/>
      <c r="F61" s="16">
        <v>298106</v>
      </c>
    </row>
    <row r="62" spans="2:6" ht="12.75">
      <c r="B62" s="6" t="s">
        <v>71</v>
      </c>
      <c r="D62" s="31">
        <v>108148</v>
      </c>
      <c r="E62" s="16"/>
      <c r="F62" s="16">
        <v>251757</v>
      </c>
    </row>
    <row r="63" spans="2:6" ht="12.75">
      <c r="B63" s="6" t="s">
        <v>143</v>
      </c>
      <c r="D63" s="31">
        <v>0</v>
      </c>
      <c r="E63" s="16"/>
      <c r="F63" s="16">
        <v>-356</v>
      </c>
    </row>
    <row r="64" spans="2:6" ht="12.75" hidden="1">
      <c r="B64" s="6" t="s">
        <v>72</v>
      </c>
      <c r="D64" s="31"/>
      <c r="E64" s="16"/>
      <c r="F64" s="16"/>
    </row>
    <row r="65" spans="4:6" ht="3.75" customHeight="1">
      <c r="D65" s="19"/>
      <c r="E65" s="16"/>
      <c r="F65" s="19"/>
    </row>
    <row r="66" spans="4:6" ht="12.75">
      <c r="D66" s="31">
        <f>SUM(D61:D62)</f>
        <v>268848</v>
      </c>
      <c r="E66" s="16"/>
      <c r="F66" s="31">
        <f>SUM(F61:F64)</f>
        <v>549507</v>
      </c>
    </row>
    <row r="67" spans="2:6" ht="12.75">
      <c r="B67" s="6" t="s">
        <v>100</v>
      </c>
      <c r="D67" s="31">
        <v>-1900</v>
      </c>
      <c r="E67" s="16"/>
      <c r="F67" s="31">
        <v>-1789</v>
      </c>
    </row>
    <row r="68" spans="4:6" ht="3" customHeight="1">
      <c r="D68" s="25"/>
      <c r="F68" s="25"/>
    </row>
    <row r="69" spans="4:6" ht="12.75">
      <c r="D69" s="35">
        <f>SUM(D66:D67)</f>
        <v>266948</v>
      </c>
      <c r="F69" s="26">
        <f>SUM(F66:F67)</f>
        <v>547718</v>
      </c>
    </row>
    <row r="70" spans="4:6" ht="3" customHeight="1" thickBot="1">
      <c r="D70" s="27"/>
      <c r="F70" s="27"/>
    </row>
    <row r="71" spans="4:6" ht="12.75">
      <c r="D71" s="28"/>
      <c r="F71" s="28"/>
    </row>
    <row r="73" ht="12.75">
      <c r="A73" s="6" t="s">
        <v>87</v>
      </c>
    </row>
    <row r="74" ht="12.75">
      <c r="B74" s="6" t="s">
        <v>106</v>
      </c>
    </row>
  </sheetData>
  <printOptions/>
  <pageMargins left="1" right="0.57" top="0.45" bottom="0.49" header="0.36" footer="0.4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SP Setia Berhad</cp:lastModifiedBy>
  <cp:lastPrinted>2003-12-17T06:28:30Z</cp:lastPrinted>
  <dcterms:created xsi:type="dcterms:W3CDTF">2002-11-07T06:38:29Z</dcterms:created>
  <dcterms:modified xsi:type="dcterms:W3CDTF">2003-12-18T03:05:24Z</dcterms:modified>
  <cp:category/>
  <cp:version/>
  <cp:contentType/>
  <cp:contentStatus/>
</cp:coreProperties>
</file>