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6030" tabRatio="591" firstSheet="3" activeTab="4"/>
  </bookViews>
  <sheets>
    <sheet name="Cover" sheetId="1" r:id="rId1"/>
    <sheet name="index" sheetId="2" r:id="rId2"/>
    <sheet name="balance sheet" sheetId="3" r:id="rId3"/>
    <sheet name=" income statement" sheetId="4" r:id="rId4"/>
    <sheet name="statement of changes in equity" sheetId="5" r:id="rId5"/>
    <sheet name="cashflow" sheetId="6" r:id="rId6"/>
  </sheets>
  <definedNames>
    <definedName name="_xlnm.Print_Area" localSheetId="2">'balance sheet'!$A$1:$K$64</definedName>
    <definedName name="_xlnm.Print_Area" localSheetId="5">'cashflow'!$A$1:$G$75</definedName>
  </definedNames>
  <calcPr fullCalcOnLoad="1"/>
</workbook>
</file>

<file path=xl/sharedStrings.xml><?xml version="1.0" encoding="utf-8"?>
<sst xmlns="http://schemas.openxmlformats.org/spreadsheetml/2006/main" count="216" uniqueCount="148">
  <si>
    <t>CONDENSED CONSOLIDATED INCOME STATEMENT</t>
  </si>
  <si>
    <t>FOR THE YEAR ENDED 31 OCTOBER 2002</t>
  </si>
  <si>
    <t>FOURTH QUARTER</t>
  </si>
  <si>
    <t>CURRENT</t>
  </si>
  <si>
    <t>YEAR</t>
  </si>
  <si>
    <t>QUARTER</t>
  </si>
  <si>
    <t>PRECEDING</t>
  </si>
  <si>
    <t>CORRESPONDING</t>
  </si>
  <si>
    <t>CUMULATIVE QUARTER</t>
  </si>
  <si>
    <t xml:space="preserve">TO </t>
  </si>
  <si>
    <t>DATE</t>
  </si>
  <si>
    <t>PERIOD</t>
  </si>
  <si>
    <t>31/10/2002</t>
  </si>
  <si>
    <t>31/10/2001</t>
  </si>
  <si>
    <t>RM'000</t>
  </si>
  <si>
    <t>Revenue</t>
  </si>
  <si>
    <t>Cost of sales</t>
  </si>
  <si>
    <t>Gross profit</t>
  </si>
  <si>
    <t>Other operating income</t>
  </si>
  <si>
    <t>Administrative and general expenses</t>
  </si>
  <si>
    <t>Profit from operations</t>
  </si>
  <si>
    <t>Finance costs</t>
  </si>
  <si>
    <t>Profit before taxation</t>
  </si>
  <si>
    <t>Taxation</t>
  </si>
  <si>
    <t>Profit after taxation</t>
  </si>
  <si>
    <t>Minority interests</t>
  </si>
  <si>
    <t>Net profit for the year</t>
  </si>
  <si>
    <t>S P SETIA BERHAD</t>
  </si>
  <si>
    <t>(Company No.: 19698-X)</t>
  </si>
  <si>
    <t>(Incorporated in Malaysia)</t>
  </si>
  <si>
    <t>(The Condensed Consolidated Income Statements should be read in conjunction with the Annual Financial Report for the year ended 31 October 2001)</t>
  </si>
  <si>
    <t>CONDENSED CONSOLIDATED BALANCE SHEET</t>
  </si>
  <si>
    <t>(AUDITED)</t>
  </si>
  <si>
    <t xml:space="preserve">AS AT </t>
  </si>
  <si>
    <t>END OF</t>
  </si>
  <si>
    <t>FINANCIAL</t>
  </si>
  <si>
    <t>YEAR END</t>
  </si>
  <si>
    <t>AS AT 31 OCTOBER 2002</t>
  </si>
  <si>
    <t xml:space="preserve">Property, Plant and Equipment </t>
  </si>
  <si>
    <t>Land Held for Development</t>
  </si>
  <si>
    <t>Investment in Associated Companies</t>
  </si>
  <si>
    <t>Long Term Investments</t>
  </si>
  <si>
    <t>Current Assets</t>
  </si>
  <si>
    <t>Gross amount due from customers</t>
  </si>
  <si>
    <t>Inventories</t>
  </si>
  <si>
    <t>Trade and other receivables</t>
  </si>
  <si>
    <t>Amount owing by Associated Companies</t>
  </si>
  <si>
    <t>Deposits</t>
  </si>
  <si>
    <t>Current Liabilities</t>
  </si>
  <si>
    <t>Trade and other payables</t>
  </si>
  <si>
    <t>Short Term borrowings</t>
  </si>
  <si>
    <t>Net Current Assets</t>
  </si>
  <si>
    <t>Shareholders' Funds</t>
  </si>
  <si>
    <t>Share Capital</t>
  </si>
  <si>
    <t>Reserves</t>
  </si>
  <si>
    <t>Share Premium</t>
  </si>
  <si>
    <t>Merger Reserve</t>
  </si>
  <si>
    <t>Revaluation Reserve</t>
  </si>
  <si>
    <t>Retained Profit</t>
  </si>
  <si>
    <t>Proposed Dividend</t>
  </si>
  <si>
    <t>Long Term Borrowings</t>
  </si>
  <si>
    <t>Other Long Term Liabilities</t>
  </si>
  <si>
    <t>Deferred Taxation</t>
  </si>
  <si>
    <t>CONDENSED CONSOLIDATED STATEMENT OF CHANGES IN EQUITY</t>
  </si>
  <si>
    <t>Share</t>
  </si>
  <si>
    <t>Capital</t>
  </si>
  <si>
    <t>Total</t>
  </si>
  <si>
    <t xml:space="preserve">Share </t>
  </si>
  <si>
    <t>Premium</t>
  </si>
  <si>
    <t>Merger</t>
  </si>
  <si>
    <t>Reserve</t>
  </si>
  <si>
    <t>Revaluation</t>
  </si>
  <si>
    <t>Unappropriated</t>
  </si>
  <si>
    <t>Profit</t>
  </si>
  <si>
    <t>Proposed</t>
  </si>
  <si>
    <t>Dividend</t>
  </si>
  <si>
    <t>Balance at 31.10.2002</t>
  </si>
  <si>
    <t>Balance at 1.11.2000</t>
  </si>
  <si>
    <t>(The Condensed Consolidated Statement pf Changes in Equity should be read in conjunction with the Annual Financial Report for the year ended 31 October 2001)</t>
  </si>
  <si>
    <t xml:space="preserve">CONDENSED CONSOLIDATED CASH FLOW STATEMENT </t>
  </si>
  <si>
    <t>Cash and cash equivalent at 1 November</t>
  </si>
  <si>
    <t>Cash and cash equivalent at 31 October</t>
  </si>
  <si>
    <t>(The figures have been audited)</t>
  </si>
  <si>
    <t>Dividend paid</t>
  </si>
  <si>
    <t>Dividend proposed</t>
  </si>
  <si>
    <t>Issue of shares</t>
  </si>
  <si>
    <t>- Private placement</t>
  </si>
  <si>
    <t>- pursuant to ESOS</t>
  </si>
  <si>
    <t>Share issue expenses</t>
  </si>
  <si>
    <t>Issue of share pursuant to ESOS</t>
  </si>
  <si>
    <t>Fair value adjustment on acquisition</t>
  </si>
  <si>
    <t xml:space="preserve">of remaining shares in </t>
  </si>
  <si>
    <t>Futurecrest (M) Sdn. Bhd.</t>
  </si>
  <si>
    <t>Balance at 31.10.2001</t>
  </si>
  <si>
    <t>Cash and cash equivalents included in the cash flows comprise the following balance sheet amounts:-</t>
  </si>
  <si>
    <t>Cash and bank balances</t>
  </si>
  <si>
    <t>Bank overdrafts</t>
  </si>
  <si>
    <t>Company No: 19698 - X</t>
  </si>
  <si>
    <t>Interim Financial Report</t>
  </si>
  <si>
    <t xml:space="preserve">(The Condensed Consolidated Balance Sheet should be read in conjunction with the Annual Financial Report </t>
  </si>
  <si>
    <t>for the year ended 31 October 2001)</t>
  </si>
  <si>
    <t>Net Profit before tax</t>
  </si>
  <si>
    <t>Adjustment for non-cash :-</t>
  </si>
  <si>
    <t>Non-cash items</t>
  </si>
  <si>
    <t>Non-operating items</t>
  </si>
  <si>
    <t>Operating profit before changes in working capital</t>
  </si>
  <si>
    <t>Net Change in current assets</t>
  </si>
  <si>
    <t>Net Change in current liabilities</t>
  </si>
  <si>
    <t xml:space="preserve"> Equity investments</t>
  </si>
  <si>
    <t>Financing Activities</t>
  </si>
  <si>
    <t>Bank borrowings</t>
  </si>
  <si>
    <t>Net change in cash and cash equivalents</t>
  </si>
  <si>
    <t>Interest received</t>
  </si>
  <si>
    <t>Interest paid</t>
  </si>
  <si>
    <t>Tax paid</t>
  </si>
  <si>
    <t xml:space="preserve">(The Condensed Consolidated cash flow statement should be read in conjunction with the Annual Financial Report </t>
  </si>
  <si>
    <t>Cash and cash equivalents</t>
  </si>
  <si>
    <t>Interim Financial Report - 31 October 2002</t>
  </si>
  <si>
    <t xml:space="preserve">Condensed Consolidated Balance Sheet </t>
  </si>
  <si>
    <t>Page No.</t>
  </si>
  <si>
    <t>Condensed Consolidated Income Statement</t>
  </si>
  <si>
    <t>Condensed Consolidated Statement Of Changes In Equity</t>
  </si>
  <si>
    <t>Condensed Consolidated Cash Flow Statement</t>
  </si>
  <si>
    <t>Note to the Interim Financial Report</t>
  </si>
  <si>
    <t>5-7</t>
  </si>
  <si>
    <t>Additional Information Required by The KLSE' Listing Requirements</t>
  </si>
  <si>
    <t>8-11</t>
  </si>
  <si>
    <t>Land under development</t>
  </si>
  <si>
    <t>Amount owing by associated companies</t>
  </si>
  <si>
    <t>Minority Interests</t>
  </si>
  <si>
    <t>Net Tangible Assets Per Share (RM)</t>
  </si>
  <si>
    <t>31 October 2002</t>
  </si>
  <si>
    <t>Share application monies</t>
  </si>
  <si>
    <t>Bank overdraft</t>
  </si>
  <si>
    <t>- 1 for 6 bonus issue</t>
  </si>
  <si>
    <t>Net (loss)/profit from investing activities</t>
  </si>
  <si>
    <t>Share of profit/(loss) less losses of associated companies</t>
  </si>
  <si>
    <t>Less: Deposits pledged to licensed banks</t>
  </si>
  <si>
    <t>Basic earnings per share (sen)</t>
  </si>
  <si>
    <t>Diluted earnings per share (sen)</t>
  </si>
  <si>
    <t>Transactions with shareholders</t>
  </si>
  <si>
    <t>Others financing activities</t>
  </si>
  <si>
    <t>Investing Activities</t>
  </si>
  <si>
    <t>Net cash (used in)/generated from operating activities</t>
  </si>
  <si>
    <t>Net cash used in investing activities</t>
  </si>
  <si>
    <t>Net cash from/(used in) financing activities</t>
  </si>
  <si>
    <t>Cash (used in)/generated from operations</t>
  </si>
  <si>
    <t xml:space="preserve"> Other investments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</si>
</sst>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dd/mm/yyyy"/>
    <numFmt numFmtId="167" formatCode="0.0"/>
  </numFmts>
  <fonts count="10">
    <font>
      <sz val="10"/>
      <name val="Arial"/>
      <family val="0"/>
    </font>
    <font>
      <b/>
      <sz val="14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 quotePrefix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" fontId="6" fillId="0" borderId="0" xfId="0" applyNumberFormat="1" applyFont="1" applyAlignment="1" quotePrefix="1">
      <alignment horizontal="center"/>
    </xf>
    <xf numFmtId="0" fontId="6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165" fontId="7" fillId="0" borderId="0" xfId="15" applyNumberFormat="1" applyFont="1" applyAlignment="1">
      <alignment horizontal="center"/>
    </xf>
    <xf numFmtId="165" fontId="5" fillId="0" borderId="0" xfId="15" applyNumberFormat="1" applyFont="1" applyAlignment="1">
      <alignment/>
    </xf>
    <xf numFmtId="165" fontId="5" fillId="0" borderId="1" xfId="15" applyNumberFormat="1" applyFont="1" applyBorder="1" applyAlignment="1">
      <alignment/>
    </xf>
    <xf numFmtId="165" fontId="5" fillId="0" borderId="2" xfId="15" applyNumberFormat="1" applyFont="1" applyBorder="1" applyAlignment="1">
      <alignment/>
    </xf>
    <xf numFmtId="165" fontId="5" fillId="0" borderId="3" xfId="15" applyNumberFormat="1" applyFont="1" applyBorder="1" applyAlignment="1">
      <alignment/>
    </xf>
    <xf numFmtId="43" fontId="5" fillId="0" borderId="4" xfId="15" applyFont="1" applyBorder="1" applyAlignment="1">
      <alignment/>
    </xf>
    <xf numFmtId="165" fontId="5" fillId="0" borderId="4" xfId="15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4" fontId="7" fillId="0" borderId="0" xfId="0" applyNumberFormat="1" applyFont="1" applyAlignment="1" quotePrefix="1">
      <alignment horizontal="center"/>
    </xf>
    <xf numFmtId="0" fontId="5" fillId="0" borderId="3" xfId="0" applyFont="1" applyBorder="1" applyAlignment="1">
      <alignment/>
    </xf>
    <xf numFmtId="165" fontId="5" fillId="0" borderId="0" xfId="0" applyNumberFormat="1" applyFont="1" applyAlignment="1">
      <alignment/>
    </xf>
    <xf numFmtId="0" fontId="5" fillId="0" borderId="5" xfId="0" applyFont="1" applyBorder="1" applyAlignment="1">
      <alignment/>
    </xf>
    <xf numFmtId="167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67" fontId="5" fillId="0" borderId="5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 quotePrefix="1">
      <alignment/>
    </xf>
    <xf numFmtId="165" fontId="5" fillId="0" borderId="5" xfId="15" applyNumberFormat="1" applyFont="1" applyBorder="1" applyAlignment="1">
      <alignment/>
    </xf>
    <xf numFmtId="165" fontId="5" fillId="0" borderId="0" xfId="15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7:D24"/>
  <sheetViews>
    <sheetView showGridLines="0" workbookViewId="0" topLeftCell="B8">
      <selection activeCell="D19" sqref="D19"/>
    </sheetView>
  </sheetViews>
  <sheetFormatPr defaultColWidth="9.140625" defaultRowHeight="12.75"/>
  <cols>
    <col min="4" max="4" width="38.140625" style="0" customWidth="1"/>
  </cols>
  <sheetData>
    <row r="17" ht="18.75">
      <c r="D17" s="1" t="s">
        <v>27</v>
      </c>
    </row>
    <row r="18" ht="18.75">
      <c r="D18" s="1" t="s">
        <v>97</v>
      </c>
    </row>
    <row r="19" ht="18.75">
      <c r="D19" s="1" t="s">
        <v>29</v>
      </c>
    </row>
    <row r="20" ht="18.75">
      <c r="D20" s="1"/>
    </row>
    <row r="21" ht="18.75">
      <c r="D21" s="1"/>
    </row>
    <row r="22" ht="18.75">
      <c r="D22" s="1"/>
    </row>
    <row r="23" ht="18.75">
      <c r="D23" s="1" t="s">
        <v>98</v>
      </c>
    </row>
    <row r="24" ht="18.75">
      <c r="D24" s="2" t="s">
        <v>131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0"/>
  <sheetViews>
    <sheetView showGridLines="0" zoomScale="75" zoomScaleNormal="75" workbookViewId="0" topLeftCell="A15">
      <selection activeCell="B19" sqref="B19"/>
    </sheetView>
  </sheetViews>
  <sheetFormatPr defaultColWidth="9.140625" defaultRowHeight="12.75"/>
  <cols>
    <col min="1" max="6" width="9.140625" style="6" customWidth="1"/>
    <col min="7" max="7" width="9.140625" style="7" customWidth="1"/>
    <col min="8" max="16384" width="9.140625" style="6" customWidth="1"/>
  </cols>
  <sheetData>
    <row r="3" ht="15.75">
      <c r="E3" s="3" t="s">
        <v>27</v>
      </c>
    </row>
    <row r="4" ht="15.75">
      <c r="E4" s="3" t="s">
        <v>97</v>
      </c>
    </row>
    <row r="5" ht="15.75">
      <c r="E5" s="3" t="s">
        <v>29</v>
      </c>
    </row>
    <row r="7" ht="14.25">
      <c r="E7" s="4" t="s">
        <v>117</v>
      </c>
    </row>
    <row r="8" ht="14.25">
      <c r="D8" s="4"/>
    </row>
    <row r="9" ht="14.25">
      <c r="D9" s="4"/>
    </row>
    <row r="10" ht="14.25">
      <c r="D10" s="4"/>
    </row>
    <row r="11" ht="14.25">
      <c r="D11" s="4"/>
    </row>
    <row r="12" ht="14.25">
      <c r="D12" s="4"/>
    </row>
    <row r="13" ht="14.25">
      <c r="D13" s="5"/>
    </row>
    <row r="16" spans="1:9" ht="15">
      <c r="A16" s="8"/>
      <c r="B16" s="8"/>
      <c r="C16" s="8"/>
      <c r="D16" s="8"/>
      <c r="E16" s="8"/>
      <c r="F16" s="8"/>
      <c r="I16" s="9" t="s">
        <v>119</v>
      </c>
    </row>
    <row r="17" spans="1:9" ht="15">
      <c r="A17" s="8"/>
      <c r="B17" s="8"/>
      <c r="C17" s="8"/>
      <c r="D17" s="8"/>
      <c r="E17" s="8"/>
      <c r="F17" s="8"/>
      <c r="I17" s="9"/>
    </row>
    <row r="18" spans="1:9" ht="15">
      <c r="A18" s="8" t="s">
        <v>118</v>
      </c>
      <c r="B18" s="8"/>
      <c r="C18" s="8"/>
      <c r="D18" s="8"/>
      <c r="E18" s="8"/>
      <c r="F18" s="8"/>
      <c r="I18" s="9">
        <v>1</v>
      </c>
    </row>
    <row r="19" spans="1:9" ht="15">
      <c r="A19" s="8"/>
      <c r="B19" s="8"/>
      <c r="C19" s="8"/>
      <c r="D19" s="8"/>
      <c r="E19" s="8"/>
      <c r="F19" s="8"/>
      <c r="I19" s="9"/>
    </row>
    <row r="20" spans="1:9" ht="15">
      <c r="A20" s="8" t="s">
        <v>120</v>
      </c>
      <c r="B20" s="8"/>
      <c r="C20" s="8"/>
      <c r="D20" s="8"/>
      <c r="E20" s="8"/>
      <c r="F20" s="8"/>
      <c r="I20" s="9">
        <v>2</v>
      </c>
    </row>
    <row r="21" spans="1:9" ht="15">
      <c r="A21" s="8"/>
      <c r="B21" s="8"/>
      <c r="C21" s="8"/>
      <c r="D21" s="8"/>
      <c r="E21" s="8"/>
      <c r="F21" s="8"/>
      <c r="I21" s="9"/>
    </row>
    <row r="22" spans="1:9" ht="15">
      <c r="A22" s="8" t="s">
        <v>121</v>
      </c>
      <c r="B22" s="8"/>
      <c r="C22" s="8"/>
      <c r="D22" s="8"/>
      <c r="E22" s="8"/>
      <c r="F22" s="8"/>
      <c r="I22" s="9">
        <v>3</v>
      </c>
    </row>
    <row r="23" spans="1:9" ht="15">
      <c r="A23" s="8"/>
      <c r="B23" s="8"/>
      <c r="C23" s="8"/>
      <c r="D23" s="8"/>
      <c r="E23" s="8"/>
      <c r="F23" s="8"/>
      <c r="I23" s="9"/>
    </row>
    <row r="24" spans="1:9" ht="15">
      <c r="A24" s="8" t="s">
        <v>122</v>
      </c>
      <c r="B24" s="8"/>
      <c r="C24" s="8"/>
      <c r="D24" s="8"/>
      <c r="E24" s="8"/>
      <c r="F24" s="8"/>
      <c r="I24" s="9">
        <v>4</v>
      </c>
    </row>
    <row r="25" spans="1:9" ht="15">
      <c r="A25" s="8"/>
      <c r="B25" s="8"/>
      <c r="C25" s="8"/>
      <c r="D25" s="8"/>
      <c r="E25" s="8"/>
      <c r="F25" s="8"/>
      <c r="I25" s="9"/>
    </row>
    <row r="26" spans="1:9" ht="15">
      <c r="A26" s="8" t="s">
        <v>123</v>
      </c>
      <c r="B26" s="8"/>
      <c r="C26" s="8"/>
      <c r="D26" s="8"/>
      <c r="E26" s="8"/>
      <c r="F26" s="8"/>
      <c r="I26" s="10" t="s">
        <v>124</v>
      </c>
    </row>
    <row r="27" spans="1:9" ht="15">
      <c r="A27" s="8"/>
      <c r="B27" s="8"/>
      <c r="C27" s="8"/>
      <c r="D27" s="8"/>
      <c r="E27" s="8"/>
      <c r="F27" s="8"/>
      <c r="I27" s="9"/>
    </row>
    <row r="28" spans="1:9" ht="15">
      <c r="A28" s="8" t="s">
        <v>125</v>
      </c>
      <c r="B28" s="8"/>
      <c r="C28" s="8"/>
      <c r="D28" s="8"/>
      <c r="E28" s="8"/>
      <c r="F28" s="8"/>
      <c r="I28" s="11" t="s">
        <v>126</v>
      </c>
    </row>
    <row r="29" spans="1:7" ht="15">
      <c r="A29" s="8"/>
      <c r="B29" s="8"/>
      <c r="C29" s="8"/>
      <c r="D29" s="8"/>
      <c r="E29" s="8"/>
      <c r="F29" s="8"/>
      <c r="G29" s="9"/>
    </row>
    <row r="30" spans="1:7" ht="15">
      <c r="A30" s="8"/>
      <c r="B30" s="8"/>
      <c r="C30" s="8"/>
      <c r="D30" s="8"/>
      <c r="E30" s="8"/>
      <c r="F30" s="8"/>
      <c r="G30" s="9"/>
    </row>
    <row r="31" spans="1:7" ht="15">
      <c r="A31" s="8"/>
      <c r="B31" s="8"/>
      <c r="C31" s="8"/>
      <c r="D31" s="8"/>
      <c r="E31" s="8"/>
      <c r="F31" s="8"/>
      <c r="G31" s="9"/>
    </row>
    <row r="32" spans="1:7" ht="15">
      <c r="A32" s="8"/>
      <c r="B32" s="8"/>
      <c r="C32" s="8"/>
      <c r="D32" s="8"/>
      <c r="E32" s="8"/>
      <c r="F32" s="8"/>
      <c r="G32" s="9"/>
    </row>
    <row r="33" spans="1:7" ht="15">
      <c r="A33" s="8"/>
      <c r="B33" s="8"/>
      <c r="C33" s="8"/>
      <c r="D33" s="8"/>
      <c r="E33" s="8"/>
      <c r="F33" s="8"/>
      <c r="G33" s="9"/>
    </row>
    <row r="34" spans="1:7" ht="15">
      <c r="A34" s="8"/>
      <c r="B34" s="8"/>
      <c r="C34" s="8"/>
      <c r="D34" s="8"/>
      <c r="E34" s="8"/>
      <c r="F34" s="8"/>
      <c r="G34" s="9"/>
    </row>
    <row r="35" spans="1:7" ht="15">
      <c r="A35" s="8"/>
      <c r="B35" s="8"/>
      <c r="C35" s="8"/>
      <c r="D35" s="8"/>
      <c r="E35" s="8"/>
      <c r="F35" s="8"/>
      <c r="G35" s="9"/>
    </row>
    <row r="36" spans="1:7" ht="15">
      <c r="A36" s="8"/>
      <c r="B36" s="8"/>
      <c r="C36" s="8"/>
      <c r="D36" s="8"/>
      <c r="E36" s="8"/>
      <c r="F36" s="8"/>
      <c r="G36" s="9"/>
    </row>
    <row r="37" spans="1:7" ht="15">
      <c r="A37" s="8"/>
      <c r="B37" s="8"/>
      <c r="C37" s="8"/>
      <c r="D37" s="8"/>
      <c r="E37" s="8"/>
      <c r="F37" s="8"/>
      <c r="G37" s="9"/>
    </row>
    <row r="38" spans="1:7" ht="15">
      <c r="A38" s="8"/>
      <c r="B38" s="8"/>
      <c r="C38" s="8"/>
      <c r="D38" s="8"/>
      <c r="E38" s="8"/>
      <c r="F38" s="8"/>
      <c r="G38" s="9"/>
    </row>
    <row r="39" spans="1:7" ht="15">
      <c r="A39" s="8"/>
      <c r="B39" s="8"/>
      <c r="C39" s="8"/>
      <c r="D39" s="8"/>
      <c r="E39" s="8"/>
      <c r="F39" s="8"/>
      <c r="G39" s="9"/>
    </row>
    <row r="40" spans="1:7" ht="15">
      <c r="A40" s="8"/>
      <c r="B40" s="8"/>
      <c r="C40" s="8"/>
      <c r="D40" s="8"/>
      <c r="E40" s="8"/>
      <c r="F40" s="8"/>
      <c r="G40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showGridLines="0" zoomScale="75" zoomScaleNormal="75" workbookViewId="0" topLeftCell="A6">
      <selection activeCell="G29" sqref="G29"/>
    </sheetView>
  </sheetViews>
  <sheetFormatPr defaultColWidth="9.140625" defaultRowHeight="12.75"/>
  <cols>
    <col min="1" max="1" width="2.8515625" style="6" customWidth="1"/>
    <col min="2" max="2" width="3.00390625" style="6" customWidth="1"/>
    <col min="3" max="3" width="32.57421875" style="6" customWidth="1"/>
    <col min="4" max="4" width="9.140625" style="6" customWidth="1"/>
    <col min="5" max="5" width="15.421875" style="6" bestFit="1" customWidth="1"/>
    <col min="6" max="6" width="9.140625" style="6" customWidth="1"/>
    <col min="7" max="7" width="11.28125" style="6" bestFit="1" customWidth="1"/>
    <col min="8" max="16384" width="9.140625" style="6" customWidth="1"/>
  </cols>
  <sheetData>
    <row r="1" ht="15">
      <c r="I1" s="9">
        <v>1</v>
      </c>
    </row>
    <row r="3" ht="12.75">
      <c r="D3" s="12" t="s">
        <v>27</v>
      </c>
    </row>
    <row r="4" ht="12.75">
      <c r="D4" s="12" t="s">
        <v>28</v>
      </c>
    </row>
    <row r="5" ht="12.75">
      <c r="D5" s="12" t="s">
        <v>29</v>
      </c>
    </row>
    <row r="6" ht="12.75">
      <c r="D6" s="12" t="s">
        <v>31</v>
      </c>
    </row>
    <row r="7" spans="4:6" ht="13.5">
      <c r="D7" s="12" t="s">
        <v>37</v>
      </c>
      <c r="F7" s="13"/>
    </row>
    <row r="9" spans="5:7" ht="12.75">
      <c r="E9" s="12" t="s">
        <v>32</v>
      </c>
      <c r="F9" s="12"/>
      <c r="G9" s="12" t="s">
        <v>32</v>
      </c>
    </row>
    <row r="10" spans="5:7" ht="12.75">
      <c r="E10" s="12" t="s">
        <v>33</v>
      </c>
      <c r="F10" s="12"/>
      <c r="G10" s="12" t="s">
        <v>33</v>
      </c>
    </row>
    <row r="11" spans="5:7" ht="12.75">
      <c r="E11" s="12" t="s">
        <v>3</v>
      </c>
      <c r="F11" s="12"/>
      <c r="G11" s="12" t="s">
        <v>6</v>
      </c>
    </row>
    <row r="12" spans="5:7" ht="12.75">
      <c r="E12" s="12" t="s">
        <v>35</v>
      </c>
      <c r="F12" s="12"/>
      <c r="G12" s="12" t="s">
        <v>35</v>
      </c>
    </row>
    <row r="13" spans="5:7" ht="12.75">
      <c r="E13" s="12" t="s">
        <v>36</v>
      </c>
      <c r="F13" s="12"/>
      <c r="G13" s="12" t="s">
        <v>36</v>
      </c>
    </row>
    <row r="14" spans="5:7" ht="12.75">
      <c r="E14" s="14" t="s">
        <v>12</v>
      </c>
      <c r="F14" s="12"/>
      <c r="G14" s="14" t="s">
        <v>13</v>
      </c>
    </row>
    <row r="15" spans="5:7" ht="12.75">
      <c r="E15" s="12" t="s">
        <v>14</v>
      </c>
      <c r="G15" s="12" t="s">
        <v>14</v>
      </c>
    </row>
    <row r="16" spans="5:8" ht="12.75">
      <c r="E16" s="15"/>
      <c r="F16" s="16"/>
      <c r="G16" s="15"/>
      <c r="H16" s="16"/>
    </row>
    <row r="17" spans="2:8" ht="12.75">
      <c r="B17" s="6" t="s">
        <v>38</v>
      </c>
      <c r="E17" s="16">
        <v>126546</v>
      </c>
      <c r="F17" s="16"/>
      <c r="G17" s="16">
        <v>121607</v>
      </c>
      <c r="H17" s="16"/>
    </row>
    <row r="18" spans="2:8" ht="12.75">
      <c r="B18" s="6" t="s">
        <v>39</v>
      </c>
      <c r="E18" s="16">
        <v>355291</v>
      </c>
      <c r="F18" s="16"/>
      <c r="G18" s="16">
        <v>268982</v>
      </c>
      <c r="H18" s="16"/>
    </row>
    <row r="19" spans="2:8" ht="12.75">
      <c r="B19" s="6" t="s">
        <v>40</v>
      </c>
      <c r="E19" s="16">
        <v>92876</v>
      </c>
      <c r="F19" s="16"/>
      <c r="G19" s="16">
        <v>34578</v>
      </c>
      <c r="H19" s="16"/>
    </row>
    <row r="20" spans="2:8" ht="12.75">
      <c r="B20" s="6" t="s">
        <v>41</v>
      </c>
      <c r="E20" s="16">
        <v>43110</v>
      </c>
      <c r="F20" s="16"/>
      <c r="G20" s="16">
        <v>47507</v>
      </c>
      <c r="H20" s="16"/>
    </row>
    <row r="21" spans="2:8" ht="12.75">
      <c r="B21" s="6" t="s">
        <v>46</v>
      </c>
      <c r="E21" s="16">
        <v>2869</v>
      </c>
      <c r="F21" s="16"/>
      <c r="G21" s="16">
        <v>2886</v>
      </c>
      <c r="H21" s="16"/>
    </row>
    <row r="22" spans="2:8" ht="12.75">
      <c r="B22" s="6" t="s">
        <v>42</v>
      </c>
      <c r="E22" s="16"/>
      <c r="F22" s="16"/>
      <c r="G22" s="16"/>
      <c r="H22" s="16"/>
    </row>
    <row r="23" spans="3:8" ht="12.75">
      <c r="C23" s="6" t="s">
        <v>127</v>
      </c>
      <c r="E23" s="16">
        <v>297482</v>
      </c>
      <c r="F23" s="16"/>
      <c r="G23" s="16">
        <v>83606</v>
      </c>
      <c r="H23" s="16"/>
    </row>
    <row r="24" spans="3:8" ht="12.75">
      <c r="C24" s="6" t="s">
        <v>43</v>
      </c>
      <c r="E24" s="16">
        <v>48039</v>
      </c>
      <c r="F24" s="16"/>
      <c r="G24" s="16">
        <v>40011</v>
      </c>
      <c r="H24" s="16"/>
    </row>
    <row r="25" spans="3:8" ht="12.75">
      <c r="C25" s="6" t="s">
        <v>44</v>
      </c>
      <c r="E25" s="16">
        <v>13758</v>
      </c>
      <c r="F25" s="16"/>
      <c r="G25" s="16">
        <v>10268</v>
      </c>
      <c r="H25" s="16"/>
    </row>
    <row r="26" spans="3:8" ht="12.75">
      <c r="C26" s="6" t="s">
        <v>45</v>
      </c>
      <c r="E26" s="16">
        <v>306698</v>
      </c>
      <c r="F26" s="16"/>
      <c r="G26" s="16">
        <v>183158</v>
      </c>
      <c r="H26" s="16"/>
    </row>
    <row r="27" spans="3:8" ht="12.75">
      <c r="C27" s="6" t="s">
        <v>128</v>
      </c>
      <c r="E27" s="16">
        <v>6544</v>
      </c>
      <c r="F27" s="16"/>
      <c r="G27" s="16">
        <v>25456</v>
      </c>
      <c r="H27" s="16"/>
    </row>
    <row r="28" spans="3:8" ht="12.75">
      <c r="C28" s="6" t="s">
        <v>116</v>
      </c>
      <c r="E28" s="16">
        <v>549863</v>
      </c>
      <c r="F28" s="16"/>
      <c r="G28" s="16">
        <v>333555</v>
      </c>
      <c r="H28" s="16"/>
    </row>
    <row r="29" spans="5:8" ht="12.75">
      <c r="E29" s="17">
        <f>SUM(E23:E28)</f>
        <v>1222384</v>
      </c>
      <c r="F29" s="17"/>
      <c r="G29" s="17">
        <f>SUM(G23:G28)</f>
        <v>676054</v>
      </c>
      <c r="H29" s="16"/>
    </row>
    <row r="30" spans="5:8" ht="12.75">
      <c r="E30" s="16"/>
      <c r="F30" s="16"/>
      <c r="G30" s="16"/>
      <c r="H30" s="16"/>
    </row>
    <row r="31" spans="2:8" ht="12.75">
      <c r="B31" s="6" t="s">
        <v>48</v>
      </c>
      <c r="E31" s="16"/>
      <c r="F31" s="16"/>
      <c r="G31" s="16"/>
      <c r="H31" s="16"/>
    </row>
    <row r="32" spans="3:8" ht="12.75">
      <c r="C32" s="6" t="s">
        <v>49</v>
      </c>
      <c r="E32" s="16">
        <v>182377</v>
      </c>
      <c r="F32" s="16"/>
      <c r="G32" s="16">
        <f>112287+47831</f>
        <v>160118</v>
      </c>
      <c r="H32" s="16"/>
    </row>
    <row r="33" spans="3:8" ht="12.75">
      <c r="C33" s="6" t="s">
        <v>132</v>
      </c>
      <c r="E33" s="16">
        <v>239626</v>
      </c>
      <c r="F33" s="16"/>
      <c r="G33" s="16">
        <v>0</v>
      </c>
      <c r="H33" s="16"/>
    </row>
    <row r="34" spans="3:8" ht="12.75">
      <c r="C34" s="6" t="s">
        <v>50</v>
      </c>
      <c r="E34" s="16">
        <v>45583</v>
      </c>
      <c r="F34" s="16"/>
      <c r="G34" s="16">
        <v>15133</v>
      </c>
      <c r="H34" s="16"/>
    </row>
    <row r="35" spans="3:8" ht="12.75">
      <c r="C35" s="6" t="s">
        <v>133</v>
      </c>
      <c r="E35" s="16">
        <v>356</v>
      </c>
      <c r="F35" s="16"/>
      <c r="G35" s="16">
        <v>17904</v>
      </c>
      <c r="H35" s="16"/>
    </row>
    <row r="36" spans="3:8" ht="12.75">
      <c r="C36" s="6" t="s">
        <v>23</v>
      </c>
      <c r="E36" s="16">
        <v>23518</v>
      </c>
      <c r="F36" s="16"/>
      <c r="G36" s="16">
        <v>25264</v>
      </c>
      <c r="H36" s="16"/>
    </row>
    <row r="37" spans="5:8" ht="12.75">
      <c r="E37" s="17">
        <f>SUM(E32:E36)</f>
        <v>491460</v>
      </c>
      <c r="F37" s="17"/>
      <c r="G37" s="17">
        <f>SUM(G32:G36)</f>
        <v>218419</v>
      </c>
      <c r="H37" s="16"/>
    </row>
    <row r="38" spans="2:8" ht="12.75">
      <c r="B38" s="6" t="s">
        <v>51</v>
      </c>
      <c r="E38" s="17">
        <f>E29-E37</f>
        <v>730924</v>
      </c>
      <c r="F38" s="17"/>
      <c r="G38" s="17">
        <f>G29-G37</f>
        <v>457635</v>
      </c>
      <c r="H38" s="16"/>
    </row>
    <row r="39" spans="5:8" ht="13.5" thickBot="1">
      <c r="E39" s="18">
        <f>E17+E18+E19+E20+E21+E38</f>
        <v>1351616</v>
      </c>
      <c r="F39" s="18"/>
      <c r="G39" s="18">
        <f>G17+G18+G19+G20+G21+G38</f>
        <v>933195</v>
      </c>
      <c r="H39" s="16"/>
    </row>
    <row r="40" spans="5:8" ht="13.5" thickTop="1">
      <c r="E40" s="16"/>
      <c r="F40" s="16"/>
      <c r="G40" s="16"/>
      <c r="H40" s="16"/>
    </row>
    <row r="41" spans="2:8" ht="12.75">
      <c r="B41" s="6" t="s">
        <v>52</v>
      </c>
      <c r="E41" s="16"/>
      <c r="F41" s="16"/>
      <c r="G41" s="16"/>
      <c r="H41" s="16"/>
    </row>
    <row r="42" spans="2:8" ht="12.75">
      <c r="B42" s="6" t="s">
        <v>53</v>
      </c>
      <c r="E42" s="16">
        <v>431000</v>
      </c>
      <c r="F42" s="16"/>
      <c r="G42" s="16">
        <v>334798</v>
      </c>
      <c r="H42" s="16"/>
    </row>
    <row r="43" spans="2:8" ht="12.75">
      <c r="B43" s="6" t="s">
        <v>54</v>
      </c>
      <c r="E43" s="16"/>
      <c r="F43" s="16"/>
      <c r="G43" s="16"/>
      <c r="H43" s="16"/>
    </row>
    <row r="44" spans="3:8" ht="12.75">
      <c r="C44" s="6" t="s">
        <v>55</v>
      </c>
      <c r="E44" s="16">
        <v>114282</v>
      </c>
      <c r="F44" s="16"/>
      <c r="G44" s="16">
        <v>108182</v>
      </c>
      <c r="H44" s="16"/>
    </row>
    <row r="45" spans="3:8" ht="12.75">
      <c r="C45" s="6" t="s">
        <v>56</v>
      </c>
      <c r="E45" s="16">
        <v>-66436</v>
      </c>
      <c r="F45" s="16"/>
      <c r="G45" s="16">
        <v>-66436</v>
      </c>
      <c r="H45" s="16"/>
    </row>
    <row r="46" spans="3:8" ht="12.75">
      <c r="C46" s="6" t="s">
        <v>57</v>
      </c>
      <c r="E46" s="16">
        <v>1151</v>
      </c>
      <c r="F46" s="16"/>
      <c r="G46" s="16">
        <v>1151</v>
      </c>
      <c r="H46" s="16"/>
    </row>
    <row r="47" spans="3:8" ht="12.75">
      <c r="C47" s="6" t="s">
        <v>58</v>
      </c>
      <c r="E47" s="16">
        <v>428392</v>
      </c>
      <c r="F47" s="16"/>
      <c r="G47" s="16">
        <v>354882</v>
      </c>
      <c r="H47" s="16"/>
    </row>
    <row r="48" spans="3:8" ht="12.75">
      <c r="C48" s="6" t="s">
        <v>59</v>
      </c>
      <c r="E48" s="19">
        <v>13521</v>
      </c>
      <c r="F48" s="19"/>
      <c r="G48" s="19">
        <v>13928</v>
      </c>
      <c r="H48" s="16"/>
    </row>
    <row r="49" spans="5:8" ht="12.75">
      <c r="E49" s="16">
        <f>SUM(E42:E48)</f>
        <v>921910</v>
      </c>
      <c r="F49" s="16"/>
      <c r="G49" s="16">
        <f>SUM(G42:G48)</f>
        <v>746505</v>
      </c>
      <c r="H49" s="16"/>
    </row>
    <row r="50" spans="2:8" ht="12.75">
      <c r="B50" s="6" t="s">
        <v>129</v>
      </c>
      <c r="E50" s="16">
        <v>1472</v>
      </c>
      <c r="F50" s="16"/>
      <c r="G50" s="16">
        <v>1476</v>
      </c>
      <c r="H50" s="16"/>
    </row>
    <row r="51" spans="2:8" ht="12.75">
      <c r="B51" s="6" t="s">
        <v>60</v>
      </c>
      <c r="E51" s="16">
        <v>419772</v>
      </c>
      <c r="F51" s="16"/>
      <c r="G51" s="16">
        <v>178350</v>
      </c>
      <c r="H51" s="16"/>
    </row>
    <row r="52" spans="2:8" ht="12.75">
      <c r="B52" s="6" t="s">
        <v>61</v>
      </c>
      <c r="E52" s="16">
        <v>7668</v>
      </c>
      <c r="F52" s="16"/>
      <c r="G52" s="16">
        <v>6045</v>
      </c>
      <c r="H52" s="16"/>
    </row>
    <row r="53" spans="2:8" ht="12.75">
      <c r="B53" s="6" t="s">
        <v>62</v>
      </c>
      <c r="E53" s="16">
        <v>794</v>
      </c>
      <c r="F53" s="16"/>
      <c r="G53" s="16">
        <v>819</v>
      </c>
      <c r="H53" s="16"/>
    </row>
    <row r="54" spans="5:8" ht="13.5" thickBot="1">
      <c r="E54" s="18">
        <f>SUM(E49:E53)</f>
        <v>1351616</v>
      </c>
      <c r="F54" s="18"/>
      <c r="G54" s="18">
        <f>SUM(G49:G53)</f>
        <v>933195</v>
      </c>
      <c r="H54" s="16"/>
    </row>
    <row r="55" spans="5:8" ht="13.5" thickTop="1">
      <c r="E55" s="16"/>
      <c r="F55" s="16"/>
      <c r="G55" s="16"/>
      <c r="H55" s="16"/>
    </row>
    <row r="56" spans="2:8" ht="13.5" thickBot="1">
      <c r="B56" s="6" t="s">
        <v>130</v>
      </c>
      <c r="E56" s="20">
        <f>E49/E42</f>
        <v>2.139002320185615</v>
      </c>
      <c r="F56" s="21"/>
      <c r="G56" s="20">
        <f>G49/G42</f>
        <v>2.2297176207743177</v>
      </c>
      <c r="H56" s="16"/>
    </row>
    <row r="57" ht="13.5" thickTop="1"/>
    <row r="60" ht="12.75">
      <c r="A60" s="6" t="s">
        <v>99</v>
      </c>
    </row>
    <row r="61" ht="12.75">
      <c r="B61" s="6" t="s">
        <v>100</v>
      </c>
    </row>
  </sheetData>
  <printOptions/>
  <pageMargins left="0.75" right="0" top="0.77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5"/>
  <sheetViews>
    <sheetView showGridLines="0" zoomScale="75" zoomScaleNormal="75" workbookViewId="0" topLeftCell="A14">
      <selection activeCell="E7" sqref="E7"/>
    </sheetView>
  </sheetViews>
  <sheetFormatPr defaultColWidth="9.140625" defaultRowHeight="12.75"/>
  <cols>
    <col min="1" max="1" width="2.421875" style="6" customWidth="1"/>
    <col min="2" max="2" width="46.57421875" style="6" customWidth="1"/>
    <col min="3" max="3" width="1.28515625" style="6" customWidth="1"/>
    <col min="4" max="4" width="12.28125" style="6" bestFit="1" customWidth="1"/>
    <col min="5" max="5" width="20.57421875" style="6" bestFit="1" customWidth="1"/>
    <col min="6" max="6" width="3.00390625" style="6" customWidth="1"/>
    <col min="7" max="7" width="12.28125" style="6" bestFit="1" customWidth="1"/>
    <col min="8" max="8" width="20.57421875" style="6" bestFit="1" customWidth="1"/>
    <col min="9" max="16384" width="9.140625" style="6" customWidth="1"/>
  </cols>
  <sheetData>
    <row r="1" ht="15.75">
      <c r="J1" s="22">
        <v>2</v>
      </c>
    </row>
    <row r="2" ht="12.75">
      <c r="E2" s="12" t="s">
        <v>27</v>
      </c>
    </row>
    <row r="3" ht="12.75">
      <c r="E3" s="12" t="s">
        <v>28</v>
      </c>
    </row>
    <row r="4" ht="12.75">
      <c r="E4" s="12" t="s">
        <v>29</v>
      </c>
    </row>
    <row r="5" ht="12.75">
      <c r="E5" s="12" t="s">
        <v>0</v>
      </c>
    </row>
    <row r="6" ht="12.75">
      <c r="E6" s="12" t="s">
        <v>1</v>
      </c>
    </row>
    <row r="7" ht="13.5">
      <c r="E7" s="13" t="s">
        <v>82</v>
      </c>
    </row>
    <row r="8" ht="13.5">
      <c r="E8" s="23"/>
    </row>
    <row r="9" spans="4:8" ht="12.75">
      <c r="D9" s="35" t="s">
        <v>2</v>
      </c>
      <c r="E9" s="35"/>
      <c r="G9" s="35" t="s">
        <v>8</v>
      </c>
      <c r="H9" s="35"/>
    </row>
    <row r="10" spans="4:9" ht="12.75">
      <c r="D10" s="12" t="s">
        <v>3</v>
      </c>
      <c r="E10" s="12" t="s">
        <v>6</v>
      </c>
      <c r="G10" s="12" t="s">
        <v>3</v>
      </c>
      <c r="H10" s="12" t="s">
        <v>6</v>
      </c>
      <c r="I10" s="7"/>
    </row>
    <row r="11" spans="4:9" ht="12.75">
      <c r="D11" s="12" t="s">
        <v>4</v>
      </c>
      <c r="E11" s="12" t="s">
        <v>4</v>
      </c>
      <c r="G11" s="12" t="s">
        <v>4</v>
      </c>
      <c r="H11" s="12" t="s">
        <v>4</v>
      </c>
      <c r="I11" s="7"/>
    </row>
    <row r="12" spans="4:9" ht="12.75">
      <c r="D12" s="12" t="s">
        <v>5</v>
      </c>
      <c r="E12" s="12" t="s">
        <v>7</v>
      </c>
      <c r="G12" s="12" t="s">
        <v>9</v>
      </c>
      <c r="H12" s="12" t="s">
        <v>7</v>
      </c>
      <c r="I12" s="7"/>
    </row>
    <row r="13" spans="4:9" ht="12.75">
      <c r="D13" s="12"/>
      <c r="E13" s="12" t="s">
        <v>5</v>
      </c>
      <c r="G13" s="12" t="s">
        <v>10</v>
      </c>
      <c r="H13" s="12" t="s">
        <v>11</v>
      </c>
      <c r="I13" s="7"/>
    </row>
    <row r="14" spans="4:9" ht="12.75">
      <c r="D14" s="24" t="s">
        <v>12</v>
      </c>
      <c r="E14" s="14" t="s">
        <v>13</v>
      </c>
      <c r="G14" s="14" t="s">
        <v>12</v>
      </c>
      <c r="H14" s="24" t="s">
        <v>13</v>
      </c>
      <c r="I14" s="7"/>
    </row>
    <row r="15" spans="4:9" ht="12.75">
      <c r="D15" s="12" t="s">
        <v>14</v>
      </c>
      <c r="E15" s="12" t="s">
        <v>14</v>
      </c>
      <c r="F15" s="12"/>
      <c r="G15" s="12" t="s">
        <v>14</v>
      </c>
      <c r="H15" s="12" t="s">
        <v>14</v>
      </c>
      <c r="I15" s="7"/>
    </row>
    <row r="17" spans="2:9" ht="12.75">
      <c r="B17" s="6" t="s">
        <v>15</v>
      </c>
      <c r="D17" s="16">
        <v>135540</v>
      </c>
      <c r="E17" s="16">
        <v>144064</v>
      </c>
      <c r="F17" s="16"/>
      <c r="G17" s="16">
        <v>647574</v>
      </c>
      <c r="H17" s="16">
        <v>555173</v>
      </c>
      <c r="I17" s="16"/>
    </row>
    <row r="18" spans="4:9" ht="12.75">
      <c r="D18" s="16"/>
      <c r="E18" s="16"/>
      <c r="F18" s="16"/>
      <c r="G18" s="16"/>
      <c r="H18" s="16"/>
      <c r="I18" s="16"/>
    </row>
    <row r="19" spans="2:9" ht="12.75">
      <c r="B19" s="6" t="s">
        <v>16</v>
      </c>
      <c r="D19" s="16">
        <v>-91115</v>
      </c>
      <c r="E19" s="16">
        <v>-101537</v>
      </c>
      <c r="F19" s="16"/>
      <c r="G19" s="16">
        <v>-474633</v>
      </c>
      <c r="H19" s="16">
        <v>-391599</v>
      </c>
      <c r="I19" s="16"/>
    </row>
    <row r="20" spans="4:9" ht="3" customHeight="1">
      <c r="D20" s="19"/>
      <c r="E20" s="19"/>
      <c r="F20" s="16"/>
      <c r="G20" s="19"/>
      <c r="H20" s="19"/>
      <c r="I20" s="16"/>
    </row>
    <row r="21" spans="2:9" ht="12.75">
      <c r="B21" s="6" t="s">
        <v>17</v>
      </c>
      <c r="D21" s="16">
        <f>SUM(D17:D19)</f>
        <v>44425</v>
      </c>
      <c r="E21" s="16">
        <f>SUM(E17:E19)</f>
        <v>42527</v>
      </c>
      <c r="F21" s="16"/>
      <c r="G21" s="16">
        <f>SUM(G17:G19)</f>
        <v>172941</v>
      </c>
      <c r="H21" s="16">
        <f>SUM(H17:H19)</f>
        <v>163574</v>
      </c>
      <c r="I21" s="16"/>
    </row>
    <row r="22" spans="4:9" ht="12.75">
      <c r="D22" s="16"/>
      <c r="E22" s="16"/>
      <c r="F22" s="16"/>
      <c r="G22" s="16"/>
      <c r="H22" s="16"/>
      <c r="I22" s="16"/>
    </row>
    <row r="23" spans="2:9" ht="12.75">
      <c r="B23" s="6" t="s">
        <v>18</v>
      </c>
      <c r="D23" s="16">
        <v>-3678</v>
      </c>
      <c r="E23" s="16">
        <v>-1056</v>
      </c>
      <c r="F23" s="16"/>
      <c r="G23" s="16">
        <v>5034</v>
      </c>
      <c r="H23" s="16">
        <v>5060</v>
      </c>
      <c r="I23" s="16"/>
    </row>
    <row r="24" spans="4:9" ht="12.75">
      <c r="D24" s="16"/>
      <c r="E24" s="16"/>
      <c r="F24" s="16"/>
      <c r="G24" s="16"/>
      <c r="H24" s="16"/>
      <c r="I24" s="16"/>
    </row>
    <row r="25" spans="2:9" ht="12.75">
      <c r="B25" s="6" t="s">
        <v>19</v>
      </c>
      <c r="D25" s="16">
        <v>-9832</v>
      </c>
      <c r="E25" s="16">
        <v>-11244</v>
      </c>
      <c r="F25" s="16"/>
      <c r="G25" s="16">
        <v>-38905</v>
      </c>
      <c r="H25" s="16">
        <v>-41145</v>
      </c>
      <c r="I25" s="16"/>
    </row>
    <row r="26" spans="4:9" ht="3" customHeight="1">
      <c r="D26" s="19"/>
      <c r="E26" s="19"/>
      <c r="F26" s="16"/>
      <c r="G26" s="19"/>
      <c r="H26" s="19"/>
      <c r="I26" s="16"/>
    </row>
    <row r="27" spans="2:9" ht="12.75">
      <c r="B27" s="6" t="s">
        <v>20</v>
      </c>
      <c r="D27" s="16">
        <f>SUM(D21:D26)</f>
        <v>30915</v>
      </c>
      <c r="E27" s="16">
        <f>SUM(E21:E26)</f>
        <v>30227</v>
      </c>
      <c r="F27" s="16"/>
      <c r="G27" s="16">
        <f>SUM(G21:G25)</f>
        <v>139070</v>
      </c>
      <c r="H27" s="16">
        <f>SUM(H21:H25)</f>
        <v>127489</v>
      </c>
      <c r="I27" s="16"/>
    </row>
    <row r="28" spans="4:9" ht="12.75">
      <c r="D28" s="16"/>
      <c r="E28" s="16"/>
      <c r="F28" s="16"/>
      <c r="G28" s="16"/>
      <c r="H28" s="16"/>
      <c r="I28" s="16"/>
    </row>
    <row r="29" spans="2:9" ht="12.75">
      <c r="B29" s="6" t="s">
        <v>135</v>
      </c>
      <c r="D29" s="16">
        <v>-974</v>
      </c>
      <c r="E29" s="16">
        <v>-3184</v>
      </c>
      <c r="F29" s="16"/>
      <c r="G29" s="16">
        <v>4542</v>
      </c>
      <c r="H29" s="16">
        <v>4461</v>
      </c>
      <c r="I29" s="16"/>
    </row>
    <row r="30" spans="4:9" ht="12.75">
      <c r="D30" s="16"/>
      <c r="E30" s="16"/>
      <c r="F30" s="16"/>
      <c r="G30" s="16"/>
      <c r="H30" s="16"/>
      <c r="I30" s="16"/>
    </row>
    <row r="31" spans="2:9" ht="12.75">
      <c r="B31" s="6" t="s">
        <v>136</v>
      </c>
      <c r="D31" s="16">
        <v>6081</v>
      </c>
      <c r="E31" s="16">
        <v>-780</v>
      </c>
      <c r="F31" s="16"/>
      <c r="G31" s="16">
        <v>8805</v>
      </c>
      <c r="H31" s="16">
        <v>2066</v>
      </c>
      <c r="I31" s="16"/>
    </row>
    <row r="32" spans="4:9" ht="12.75">
      <c r="D32" s="16"/>
      <c r="E32" s="16"/>
      <c r="F32" s="16"/>
      <c r="G32" s="16"/>
      <c r="H32" s="16"/>
      <c r="I32" s="16"/>
    </row>
    <row r="33" spans="2:9" ht="12.75">
      <c r="B33" s="6" t="s">
        <v>21</v>
      </c>
      <c r="D33" s="16">
        <v>1469</v>
      </c>
      <c r="E33" s="16">
        <v>-3126</v>
      </c>
      <c r="F33" s="16"/>
      <c r="G33" s="16">
        <v>-4241</v>
      </c>
      <c r="H33" s="16">
        <v>-9019</v>
      </c>
      <c r="I33" s="16"/>
    </row>
    <row r="34" spans="4:9" ht="4.5" customHeight="1">
      <c r="D34" s="19"/>
      <c r="E34" s="19"/>
      <c r="F34" s="16"/>
      <c r="G34" s="19"/>
      <c r="H34" s="19"/>
      <c r="I34" s="16"/>
    </row>
    <row r="35" spans="2:9" ht="12.75">
      <c r="B35" s="6" t="s">
        <v>22</v>
      </c>
      <c r="D35" s="16">
        <f>SUM(D27:D34)</f>
        <v>37491</v>
      </c>
      <c r="E35" s="16">
        <f>SUM(E27:E34)</f>
        <v>23137</v>
      </c>
      <c r="F35" s="16"/>
      <c r="G35" s="16">
        <f>SUM(G27:G34)</f>
        <v>148176</v>
      </c>
      <c r="H35" s="16">
        <f>SUM(H27:H34)</f>
        <v>124997</v>
      </c>
      <c r="I35" s="16"/>
    </row>
    <row r="36" spans="4:9" ht="12.75">
      <c r="D36" s="16"/>
      <c r="E36" s="16"/>
      <c r="F36" s="16"/>
      <c r="G36" s="16"/>
      <c r="H36" s="16"/>
      <c r="I36" s="16"/>
    </row>
    <row r="37" spans="2:9" ht="12.75">
      <c r="B37" s="6" t="s">
        <v>23</v>
      </c>
      <c r="D37" s="16">
        <v>-13912</v>
      </c>
      <c r="E37" s="16">
        <v>-8673</v>
      </c>
      <c r="F37" s="16"/>
      <c r="G37" s="16">
        <v>-45768</v>
      </c>
      <c r="H37" s="16">
        <f>-34310-913</f>
        <v>-35223</v>
      </c>
      <c r="I37" s="16"/>
    </row>
    <row r="38" spans="4:9" ht="3" customHeight="1">
      <c r="D38" s="19"/>
      <c r="E38" s="19"/>
      <c r="F38" s="16"/>
      <c r="G38" s="19"/>
      <c r="H38" s="19"/>
      <c r="I38" s="16"/>
    </row>
    <row r="39" spans="2:9" ht="12.75">
      <c r="B39" s="6" t="s">
        <v>24</v>
      </c>
      <c r="D39" s="16">
        <f>SUM(D35:D37)</f>
        <v>23579</v>
      </c>
      <c r="E39" s="16">
        <f>SUM(E35:E37)</f>
        <v>14464</v>
      </c>
      <c r="F39" s="16"/>
      <c r="G39" s="16">
        <f>SUM(G35:G37)</f>
        <v>102408</v>
      </c>
      <c r="H39" s="16">
        <f>SUM(H35:H37)</f>
        <v>89774</v>
      </c>
      <c r="I39" s="16"/>
    </row>
    <row r="40" spans="4:9" ht="12.75">
      <c r="D40" s="16"/>
      <c r="E40" s="16"/>
      <c r="F40" s="16"/>
      <c r="G40" s="16"/>
      <c r="H40" s="16"/>
      <c r="I40" s="16"/>
    </row>
    <row r="41" spans="2:8" ht="12.75">
      <c r="B41" s="6" t="s">
        <v>25</v>
      </c>
      <c r="D41" s="16">
        <v>66</v>
      </c>
      <c r="E41" s="16">
        <v>-12</v>
      </c>
      <c r="F41" s="16"/>
      <c r="G41" s="16">
        <v>-2.484</v>
      </c>
      <c r="H41" s="16">
        <v>-97</v>
      </c>
    </row>
    <row r="42" spans="4:8" ht="3.75" customHeight="1">
      <c r="D42" s="25"/>
      <c r="E42" s="19"/>
      <c r="G42" s="25"/>
      <c r="H42" s="25"/>
    </row>
    <row r="43" spans="2:8" ht="12.75">
      <c r="B43" s="6" t="s">
        <v>26</v>
      </c>
      <c r="D43" s="26">
        <f>SUM(D39:D42)</f>
        <v>23645</v>
      </c>
      <c r="E43" s="26">
        <f>SUM(E39:E42)</f>
        <v>14452</v>
      </c>
      <c r="G43" s="26">
        <f>SUM(G39:G42)</f>
        <v>102405.516</v>
      </c>
      <c r="H43" s="26">
        <f>SUM(H39:H42)</f>
        <v>89677</v>
      </c>
    </row>
    <row r="44" spans="4:8" ht="3.75" customHeight="1" thickBot="1">
      <c r="D44" s="27"/>
      <c r="E44" s="27"/>
      <c r="G44" s="27"/>
      <c r="H44" s="27"/>
    </row>
    <row r="47" spans="2:9" ht="12.75">
      <c r="B47" s="6" t="s">
        <v>138</v>
      </c>
      <c r="D47" s="6">
        <v>5.5</v>
      </c>
      <c r="E47" s="28">
        <v>3.7</v>
      </c>
      <c r="G47" s="6">
        <v>25.1</v>
      </c>
      <c r="H47" s="6">
        <v>22.8</v>
      </c>
      <c r="I47" s="7"/>
    </row>
    <row r="48" spans="3:9" ht="2.25" customHeight="1" thickBot="1">
      <c r="C48" s="29"/>
      <c r="D48" s="27"/>
      <c r="E48" s="30"/>
      <c r="G48" s="27"/>
      <c r="H48" s="27"/>
      <c r="I48" s="7"/>
    </row>
    <row r="49" spans="5:9" ht="12.75">
      <c r="E49" s="28"/>
      <c r="I49" s="7"/>
    </row>
    <row r="50" spans="2:9" ht="12.75">
      <c r="B50" s="6" t="s">
        <v>139</v>
      </c>
      <c r="D50" s="6">
        <v>5.4</v>
      </c>
      <c r="E50" s="28">
        <v>3.7</v>
      </c>
      <c r="G50" s="6">
        <v>23.9</v>
      </c>
      <c r="H50" s="6">
        <v>22.8</v>
      </c>
      <c r="I50" s="7"/>
    </row>
    <row r="51" spans="4:8" ht="1.5" customHeight="1" thickBot="1">
      <c r="D51" s="27"/>
      <c r="E51" s="27"/>
      <c r="G51" s="27"/>
      <c r="H51" s="27"/>
    </row>
    <row r="55" ht="12.75">
      <c r="B55" s="6" t="s">
        <v>30</v>
      </c>
    </row>
  </sheetData>
  <mergeCells count="2">
    <mergeCell ref="D9:E9"/>
    <mergeCell ref="G9:H9"/>
  </mergeCells>
  <printOptions horizontalCentered="1"/>
  <pageMargins left="0" right="0" top="1" bottom="1" header="0.5" footer="0.5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showGridLines="0" tabSelected="1" zoomScale="75" zoomScaleNormal="75" workbookViewId="0" topLeftCell="A1">
      <selection activeCell="B6" sqref="B6"/>
    </sheetView>
  </sheetViews>
  <sheetFormatPr defaultColWidth="9.140625" defaultRowHeight="12.75"/>
  <cols>
    <col min="1" max="1" width="2.28125" style="6" customWidth="1"/>
    <col min="2" max="2" width="19.8515625" style="6" customWidth="1"/>
    <col min="3" max="4" width="9.140625" style="6" customWidth="1"/>
    <col min="5" max="5" width="1.8515625" style="6" customWidth="1"/>
    <col min="6" max="6" width="13.57421875" style="6" customWidth="1"/>
    <col min="7" max="7" width="3.57421875" style="6" customWidth="1"/>
    <col min="8" max="8" width="13.7109375" style="6" customWidth="1"/>
    <col min="9" max="9" width="3.57421875" style="6" customWidth="1"/>
    <col min="10" max="10" width="13.7109375" style="6" customWidth="1"/>
    <col min="11" max="11" width="3.421875" style="6" customWidth="1"/>
    <col min="12" max="12" width="8.57421875" style="6" customWidth="1"/>
    <col min="13" max="13" width="3.421875" style="6" customWidth="1"/>
    <col min="14" max="14" width="14.421875" style="6" customWidth="1"/>
    <col min="15" max="15" width="3.28125" style="6" customWidth="1"/>
    <col min="16" max="16" width="10.28125" style="6" bestFit="1" customWidth="1"/>
    <col min="17" max="16384" width="9.140625" style="6" customWidth="1"/>
  </cols>
  <sheetData>
    <row r="1" ht="15">
      <c r="Q1" s="9">
        <v>3</v>
      </c>
    </row>
    <row r="2" ht="12.75">
      <c r="I2" s="12" t="s">
        <v>27</v>
      </c>
    </row>
    <row r="3" ht="12.75">
      <c r="I3" s="12" t="s">
        <v>28</v>
      </c>
    </row>
    <row r="4" ht="12.75">
      <c r="I4" s="12" t="s">
        <v>29</v>
      </c>
    </row>
    <row r="5" ht="12.75">
      <c r="I5" s="12" t="s">
        <v>63</v>
      </c>
    </row>
    <row r="6" ht="12.75">
      <c r="I6" s="12" t="s">
        <v>1</v>
      </c>
    </row>
    <row r="7" ht="13.5">
      <c r="I7" s="13" t="s">
        <v>82</v>
      </c>
    </row>
    <row r="8" ht="13.5">
      <c r="I8" s="13"/>
    </row>
    <row r="9" spans="4:17" ht="12.75">
      <c r="D9" s="7" t="s">
        <v>64</v>
      </c>
      <c r="E9" s="7"/>
      <c r="F9" s="7" t="s">
        <v>67</v>
      </c>
      <c r="G9" s="7"/>
      <c r="H9" s="7" t="s">
        <v>69</v>
      </c>
      <c r="I9" s="7"/>
      <c r="J9" s="7" t="s">
        <v>71</v>
      </c>
      <c r="K9" s="7"/>
      <c r="L9" s="7" t="s">
        <v>72</v>
      </c>
      <c r="M9" s="7"/>
      <c r="N9" s="7" t="s">
        <v>74</v>
      </c>
      <c r="O9" s="7"/>
      <c r="P9" s="7"/>
      <c r="Q9" s="7"/>
    </row>
    <row r="10" spans="4:17" ht="12.75">
      <c r="D10" s="7" t="s">
        <v>65</v>
      </c>
      <c r="E10" s="7"/>
      <c r="F10" s="7" t="s">
        <v>68</v>
      </c>
      <c r="G10" s="7"/>
      <c r="H10" s="7" t="s">
        <v>70</v>
      </c>
      <c r="I10" s="7"/>
      <c r="J10" s="7" t="s">
        <v>70</v>
      </c>
      <c r="K10" s="7"/>
      <c r="L10" s="7" t="s">
        <v>73</v>
      </c>
      <c r="M10" s="7"/>
      <c r="N10" s="7" t="s">
        <v>75</v>
      </c>
      <c r="O10" s="7"/>
      <c r="P10" s="7" t="s">
        <v>66</v>
      </c>
      <c r="Q10" s="7"/>
    </row>
    <row r="11" spans="4:17" ht="12.75">
      <c r="D11" s="7" t="s">
        <v>14</v>
      </c>
      <c r="E11" s="7"/>
      <c r="F11" s="7" t="s">
        <v>14</v>
      </c>
      <c r="G11" s="7"/>
      <c r="H11" s="7" t="s">
        <v>14</v>
      </c>
      <c r="I11" s="7"/>
      <c r="J11" s="7" t="s">
        <v>14</v>
      </c>
      <c r="K11" s="7"/>
      <c r="L11" s="7" t="s">
        <v>14</v>
      </c>
      <c r="M11" s="7"/>
      <c r="N11" s="7" t="s">
        <v>14</v>
      </c>
      <c r="O11" s="7"/>
      <c r="P11" s="7" t="s">
        <v>14</v>
      </c>
      <c r="Q11" s="7"/>
    </row>
    <row r="12" spans="4:17" ht="12.75"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6" ht="12.75">
      <c r="A13" s="31" t="s">
        <v>77</v>
      </c>
      <c r="D13" s="16">
        <v>333897</v>
      </c>
      <c r="E13" s="16"/>
      <c r="F13" s="16">
        <v>107921</v>
      </c>
      <c r="G13" s="16"/>
      <c r="H13" s="16">
        <v>-66436</v>
      </c>
      <c r="I13" s="16"/>
      <c r="J13" s="16">
        <v>0</v>
      </c>
      <c r="K13" s="16"/>
      <c r="L13" s="16">
        <v>293059</v>
      </c>
      <c r="M13" s="16"/>
      <c r="N13" s="16">
        <v>7212</v>
      </c>
      <c r="O13" s="16"/>
      <c r="P13" s="16">
        <f>SUM(D13:N13)</f>
        <v>675653</v>
      </c>
    </row>
    <row r="14" spans="4:16" ht="12.75"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12.75">
      <c r="A15" s="6" t="s">
        <v>89</v>
      </c>
      <c r="D15" s="16">
        <v>901</v>
      </c>
      <c r="E15" s="16"/>
      <c r="F15" s="16">
        <v>261</v>
      </c>
      <c r="G15" s="16"/>
      <c r="H15" s="16">
        <v>0</v>
      </c>
      <c r="I15" s="16"/>
      <c r="J15" s="16">
        <v>0</v>
      </c>
      <c r="K15" s="16"/>
      <c r="L15" s="16">
        <v>0</v>
      </c>
      <c r="M15" s="16"/>
      <c r="N15" s="16"/>
      <c r="O15" s="16"/>
      <c r="P15" s="16">
        <f>SUM(D15:N15)</f>
        <v>1162</v>
      </c>
    </row>
    <row r="16" spans="1:16" ht="12.75">
      <c r="A16" s="6" t="s">
        <v>90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2:16" ht="12.75">
      <c r="B17" s="6" t="s">
        <v>91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2:16" ht="12.75">
      <c r="B18" s="6" t="s">
        <v>92</v>
      </c>
      <c r="D18" s="16">
        <v>0</v>
      </c>
      <c r="E18" s="16"/>
      <c r="F18" s="16">
        <v>0</v>
      </c>
      <c r="G18" s="16"/>
      <c r="H18" s="16">
        <v>0</v>
      </c>
      <c r="I18" s="16"/>
      <c r="J18" s="16">
        <v>1151</v>
      </c>
      <c r="K18" s="16"/>
      <c r="L18" s="16">
        <v>0</v>
      </c>
      <c r="M18" s="16"/>
      <c r="N18" s="16"/>
      <c r="O18" s="16"/>
      <c r="P18" s="16">
        <f>SUM(D18:N18)</f>
        <v>1151</v>
      </c>
    </row>
    <row r="19" spans="1:16" ht="12.75">
      <c r="A19" s="6" t="s">
        <v>26</v>
      </c>
      <c r="D19" s="16">
        <v>0</v>
      </c>
      <c r="E19" s="16"/>
      <c r="F19" s="16">
        <v>0</v>
      </c>
      <c r="G19" s="16"/>
      <c r="H19" s="16">
        <v>0</v>
      </c>
      <c r="I19" s="16"/>
      <c r="J19" s="16">
        <v>0</v>
      </c>
      <c r="K19" s="16"/>
      <c r="L19" s="16">
        <v>89677</v>
      </c>
      <c r="M19" s="16"/>
      <c r="N19" s="16"/>
      <c r="O19" s="16"/>
      <c r="P19" s="16">
        <f>SUM(D19:N19)</f>
        <v>89677</v>
      </c>
    </row>
    <row r="20" spans="1:16" ht="12.75">
      <c r="A20" s="6" t="s">
        <v>83</v>
      </c>
      <c r="D20" s="16">
        <v>0</v>
      </c>
      <c r="E20" s="16"/>
      <c r="F20" s="16">
        <v>0</v>
      </c>
      <c r="G20" s="16"/>
      <c r="H20" s="16">
        <v>0</v>
      </c>
      <c r="I20" s="16"/>
      <c r="J20" s="16">
        <v>0</v>
      </c>
      <c r="K20" s="16"/>
      <c r="L20" s="16">
        <f>-13917-9</f>
        <v>-13926</v>
      </c>
      <c r="M20" s="16"/>
      <c r="N20" s="16">
        <v>-7212</v>
      </c>
      <c r="O20" s="16"/>
      <c r="P20" s="16">
        <f>SUM(D20:N20)</f>
        <v>-21138</v>
      </c>
    </row>
    <row r="21" spans="1:16" ht="12.75">
      <c r="A21" s="6" t="s">
        <v>84</v>
      </c>
      <c r="D21" s="16">
        <v>0</v>
      </c>
      <c r="E21" s="16"/>
      <c r="F21" s="16">
        <v>0</v>
      </c>
      <c r="G21" s="16"/>
      <c r="H21" s="16">
        <v>0</v>
      </c>
      <c r="I21" s="16"/>
      <c r="J21" s="16">
        <v>0</v>
      </c>
      <c r="K21" s="16"/>
      <c r="L21" s="16">
        <v>-13928</v>
      </c>
      <c r="M21" s="16"/>
      <c r="N21" s="16">
        <v>13928</v>
      </c>
      <c r="O21" s="16"/>
      <c r="P21" s="16">
        <f>SUM(D21:N21)</f>
        <v>0</v>
      </c>
    </row>
    <row r="22" spans="4:16" ht="4.5" customHeight="1"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7" ht="12.75">
      <c r="A23" s="31" t="s">
        <v>93</v>
      </c>
      <c r="D23" s="26">
        <f>SUM(D13:D21)</f>
        <v>334798</v>
      </c>
      <c r="E23" s="26">
        <f aca="true" t="shared" si="0" ref="E23:P23">SUM(E13:E21)</f>
        <v>0</v>
      </c>
      <c r="F23" s="26">
        <f t="shared" si="0"/>
        <v>108182</v>
      </c>
      <c r="G23" s="26"/>
      <c r="H23" s="26">
        <f t="shared" si="0"/>
        <v>-66436</v>
      </c>
      <c r="I23" s="26"/>
      <c r="J23" s="26">
        <f t="shared" si="0"/>
        <v>1151</v>
      </c>
      <c r="K23" s="26"/>
      <c r="L23" s="26">
        <f t="shared" si="0"/>
        <v>354882</v>
      </c>
      <c r="M23" s="26"/>
      <c r="N23" s="26">
        <f t="shared" si="0"/>
        <v>13928</v>
      </c>
      <c r="O23" s="26"/>
      <c r="P23" s="26">
        <f t="shared" si="0"/>
        <v>746505</v>
      </c>
      <c r="Q23" s="26"/>
    </row>
    <row r="25" spans="1:16" ht="12.75">
      <c r="A25" s="6" t="s">
        <v>85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ht="12.75">
      <c r="A26" s="32" t="s">
        <v>86</v>
      </c>
      <c r="D26" s="16">
        <v>33570</v>
      </c>
      <c r="E26" s="16"/>
      <c r="F26" s="16">
        <v>68819</v>
      </c>
      <c r="G26" s="16"/>
      <c r="H26" s="16">
        <v>0</v>
      </c>
      <c r="I26" s="16"/>
      <c r="J26" s="16">
        <v>0</v>
      </c>
      <c r="K26" s="16"/>
      <c r="L26" s="16">
        <v>0</v>
      </c>
      <c r="M26" s="16"/>
      <c r="N26" s="16">
        <v>0</v>
      </c>
      <c r="O26" s="16"/>
      <c r="P26" s="16">
        <f aca="true" t="shared" si="1" ref="P26:P32">SUM(D26:N26)</f>
        <v>102389</v>
      </c>
    </row>
    <row r="27" spans="1:16" ht="12.75">
      <c r="A27" s="32" t="s">
        <v>87</v>
      </c>
      <c r="D27" s="16">
        <v>1060.2</v>
      </c>
      <c r="E27" s="16"/>
      <c r="F27" s="16">
        <v>1477.036</v>
      </c>
      <c r="G27" s="16"/>
      <c r="H27" s="16">
        <v>0</v>
      </c>
      <c r="I27" s="16"/>
      <c r="J27" s="16">
        <v>0</v>
      </c>
      <c r="K27" s="16"/>
      <c r="L27" s="16">
        <v>0</v>
      </c>
      <c r="M27" s="16"/>
      <c r="N27" s="16">
        <v>0</v>
      </c>
      <c r="O27" s="16"/>
      <c r="P27" s="16">
        <f t="shared" si="1"/>
        <v>2537.236</v>
      </c>
    </row>
    <row r="28" spans="1:16" ht="12.75">
      <c r="A28" s="32" t="s">
        <v>134</v>
      </c>
      <c r="D28" s="16">
        <v>61572</v>
      </c>
      <c r="E28" s="16"/>
      <c r="F28" s="16">
        <v>-61572</v>
      </c>
      <c r="G28" s="16"/>
      <c r="H28" s="16">
        <v>0</v>
      </c>
      <c r="I28" s="16"/>
      <c r="J28" s="16">
        <v>0</v>
      </c>
      <c r="K28" s="16"/>
      <c r="L28" s="16">
        <v>0</v>
      </c>
      <c r="M28" s="16"/>
      <c r="N28" s="16">
        <v>0</v>
      </c>
      <c r="O28" s="16"/>
      <c r="P28" s="16">
        <f>SUM(D28:N28)</f>
        <v>0</v>
      </c>
    </row>
    <row r="29" spans="1:16" ht="13.5" customHeight="1">
      <c r="A29" s="6" t="s">
        <v>88</v>
      </c>
      <c r="D29" s="16">
        <v>0</v>
      </c>
      <c r="E29" s="16"/>
      <c r="F29" s="16">
        <v>-2624.2</v>
      </c>
      <c r="G29" s="16"/>
      <c r="H29" s="16">
        <v>0</v>
      </c>
      <c r="I29" s="16"/>
      <c r="J29" s="16">
        <v>0</v>
      </c>
      <c r="K29" s="16"/>
      <c r="L29" s="16">
        <v>0</v>
      </c>
      <c r="M29" s="16"/>
      <c r="N29" s="16">
        <v>0</v>
      </c>
      <c r="O29" s="16"/>
      <c r="P29" s="16">
        <f t="shared" si="1"/>
        <v>-2624.2</v>
      </c>
    </row>
    <row r="30" spans="1:16" ht="12.75">
      <c r="A30" s="6" t="s">
        <v>26</v>
      </c>
      <c r="D30" s="16">
        <v>0</v>
      </c>
      <c r="E30" s="16"/>
      <c r="F30" s="16">
        <v>0</v>
      </c>
      <c r="G30" s="16"/>
      <c r="H30" s="16">
        <v>0</v>
      </c>
      <c r="I30" s="16"/>
      <c r="J30" s="16">
        <v>0</v>
      </c>
      <c r="K30" s="16"/>
      <c r="L30" s="16">
        <v>102406</v>
      </c>
      <c r="M30" s="16"/>
      <c r="N30" s="16">
        <v>0</v>
      </c>
      <c r="O30" s="16"/>
      <c r="P30" s="16">
        <f t="shared" si="1"/>
        <v>102406</v>
      </c>
    </row>
    <row r="31" spans="1:16" ht="12.75">
      <c r="A31" s="6" t="s">
        <v>83</v>
      </c>
      <c r="D31" s="16">
        <v>0</v>
      </c>
      <c r="E31" s="16"/>
      <c r="F31" s="16">
        <v>0</v>
      </c>
      <c r="G31" s="16"/>
      <c r="H31" s="16">
        <v>0</v>
      </c>
      <c r="I31" s="16"/>
      <c r="J31" s="16">
        <v>0</v>
      </c>
      <c r="K31" s="16"/>
      <c r="L31" s="16">
        <v>-15375</v>
      </c>
      <c r="M31" s="16"/>
      <c r="N31" s="16">
        <v>-13928</v>
      </c>
      <c r="O31" s="16"/>
      <c r="P31" s="16">
        <f t="shared" si="1"/>
        <v>-29303</v>
      </c>
    </row>
    <row r="32" spans="1:16" ht="12.75">
      <c r="A32" s="6" t="s">
        <v>84</v>
      </c>
      <c r="D32" s="16">
        <v>0</v>
      </c>
      <c r="E32" s="16"/>
      <c r="F32" s="16">
        <v>0</v>
      </c>
      <c r="G32" s="16"/>
      <c r="H32" s="16">
        <v>0</v>
      </c>
      <c r="I32" s="16"/>
      <c r="J32" s="16">
        <v>0</v>
      </c>
      <c r="K32" s="16"/>
      <c r="L32" s="16">
        <v>-13521.086</v>
      </c>
      <c r="M32" s="16"/>
      <c r="N32" s="16">
        <v>13521.086</v>
      </c>
      <c r="O32" s="16"/>
      <c r="P32" s="16">
        <f t="shared" si="1"/>
        <v>0</v>
      </c>
    </row>
    <row r="33" spans="4:16" ht="3.75" customHeight="1"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6" ht="12.75">
      <c r="A34" s="31" t="s">
        <v>76</v>
      </c>
      <c r="D34" s="16">
        <f>SUM(D23:D32)</f>
        <v>431000.2</v>
      </c>
      <c r="E34" s="16">
        <f aca="true" t="shared" si="2" ref="E34:P34">SUM(E23:E32)</f>
        <v>0</v>
      </c>
      <c r="F34" s="16">
        <f>SUM(F23:F32)</f>
        <v>114281.836</v>
      </c>
      <c r="G34" s="16"/>
      <c r="H34" s="16">
        <f t="shared" si="2"/>
        <v>-66436</v>
      </c>
      <c r="I34" s="16"/>
      <c r="J34" s="16">
        <f t="shared" si="2"/>
        <v>1151</v>
      </c>
      <c r="K34" s="16"/>
      <c r="L34" s="16">
        <f t="shared" si="2"/>
        <v>428391.914</v>
      </c>
      <c r="M34" s="16"/>
      <c r="N34" s="16">
        <f t="shared" si="2"/>
        <v>13521.086</v>
      </c>
      <c r="O34" s="16"/>
      <c r="P34" s="16">
        <f t="shared" si="2"/>
        <v>921910.0360000001</v>
      </c>
    </row>
    <row r="35" spans="4:16" ht="2.25" customHeight="1" thickBot="1"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</row>
    <row r="36" spans="4:16" ht="12.75"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4:16" ht="12.75"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4:16" ht="12.75"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4:16" ht="12.75"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3" ht="12.75">
      <c r="A43" s="6" t="s">
        <v>78</v>
      </c>
    </row>
  </sheetData>
  <printOptions/>
  <pageMargins left="0.75" right="0.75" top="1" bottom="1" header="0.5" footer="0.5"/>
  <pageSetup fitToHeight="1" fitToWidth="1" horizontalDpi="600" verticalDpi="600" orientation="landscape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zoomScale="75" zoomScaleNormal="75" workbookViewId="0" topLeftCell="A28">
      <selection activeCell="G36" sqref="G36"/>
    </sheetView>
  </sheetViews>
  <sheetFormatPr defaultColWidth="9.140625" defaultRowHeight="12.75"/>
  <cols>
    <col min="1" max="1" width="2.28125" style="6" customWidth="1"/>
    <col min="2" max="2" width="47.28125" style="6" customWidth="1"/>
    <col min="3" max="3" width="2.140625" style="6" customWidth="1"/>
    <col min="4" max="4" width="15.57421875" style="6" customWidth="1"/>
    <col min="5" max="5" width="5.00390625" style="6" customWidth="1"/>
    <col min="6" max="6" width="14.28125" style="6" bestFit="1" customWidth="1"/>
    <col min="7" max="7" width="14.140625" style="6" customWidth="1"/>
    <col min="8" max="16384" width="9.140625" style="6" customWidth="1"/>
  </cols>
  <sheetData>
    <row r="1" ht="15">
      <c r="G1" s="9">
        <v>4</v>
      </c>
    </row>
    <row r="3" ht="12.75">
      <c r="C3" s="12" t="s">
        <v>27</v>
      </c>
    </row>
    <row r="4" ht="12.75">
      <c r="C4" s="12" t="s">
        <v>28</v>
      </c>
    </row>
    <row r="5" ht="12.75">
      <c r="C5" s="12" t="s">
        <v>29</v>
      </c>
    </row>
    <row r="6" ht="12.75">
      <c r="C6" s="12" t="s">
        <v>79</v>
      </c>
    </row>
    <row r="7" ht="12.75">
      <c r="C7" s="12" t="s">
        <v>1</v>
      </c>
    </row>
    <row r="8" ht="13.5">
      <c r="C8" s="13" t="s">
        <v>82</v>
      </c>
    </row>
    <row r="10" spans="4:7" ht="12.75">
      <c r="D10" s="12" t="s">
        <v>33</v>
      </c>
      <c r="E10" s="12"/>
      <c r="F10" s="12" t="s">
        <v>33</v>
      </c>
      <c r="G10" s="7"/>
    </row>
    <row r="11" spans="4:7" ht="12.75">
      <c r="D11" s="12" t="s">
        <v>34</v>
      </c>
      <c r="E11" s="12"/>
      <c r="F11" s="12" t="s">
        <v>6</v>
      </c>
      <c r="G11" s="7"/>
    </row>
    <row r="12" spans="4:7" ht="12.75">
      <c r="D12" s="12" t="s">
        <v>3</v>
      </c>
      <c r="E12" s="12"/>
      <c r="F12" s="12" t="s">
        <v>35</v>
      </c>
      <c r="G12" s="7"/>
    </row>
    <row r="13" spans="4:7" ht="12.75">
      <c r="D13" s="12" t="s">
        <v>5</v>
      </c>
      <c r="E13" s="12"/>
      <c r="F13" s="12" t="s">
        <v>36</v>
      </c>
      <c r="G13" s="7"/>
    </row>
    <row r="14" spans="4:7" ht="12.75">
      <c r="D14" s="14" t="s">
        <v>12</v>
      </c>
      <c r="E14" s="12"/>
      <c r="F14" s="14" t="s">
        <v>13</v>
      </c>
      <c r="G14" s="7"/>
    </row>
    <row r="15" spans="4:7" ht="12.75">
      <c r="D15" s="12" t="s">
        <v>14</v>
      </c>
      <c r="E15" s="7"/>
      <c r="F15" s="12" t="s">
        <v>14</v>
      </c>
      <c r="G15" s="7"/>
    </row>
    <row r="16" spans="4:6" ht="12.75">
      <c r="D16" s="16"/>
      <c r="E16" s="16"/>
      <c r="F16" s="16"/>
    </row>
    <row r="17" spans="1:6" ht="12.75">
      <c r="A17" s="6" t="s">
        <v>101</v>
      </c>
      <c r="D17" s="16">
        <v>148176</v>
      </c>
      <c r="E17" s="16"/>
      <c r="F17" s="16">
        <v>124997</v>
      </c>
    </row>
    <row r="18" spans="4:6" ht="12.75">
      <c r="D18" s="16"/>
      <c r="E18" s="16"/>
      <c r="F18" s="16"/>
    </row>
    <row r="19" spans="1:6" ht="12.75">
      <c r="A19" s="6" t="s">
        <v>102</v>
      </c>
      <c r="D19" s="16"/>
      <c r="E19" s="16"/>
      <c r="F19" s="16"/>
    </row>
    <row r="20" spans="4:6" ht="6" customHeight="1">
      <c r="D20" s="16"/>
      <c r="E20" s="16"/>
      <c r="F20" s="16"/>
    </row>
    <row r="21" spans="2:6" ht="12.75">
      <c r="B21" s="6" t="s">
        <v>103</v>
      </c>
      <c r="D21" s="16">
        <v>1553</v>
      </c>
      <c r="E21" s="16"/>
      <c r="F21" s="16">
        <v>14093</v>
      </c>
    </row>
    <row r="22" spans="2:6" ht="12.75">
      <c r="B22" s="6" t="s">
        <v>104</v>
      </c>
      <c r="D22" s="16">
        <v>-6948</v>
      </c>
      <c r="E22" s="16"/>
      <c r="F22" s="16">
        <v>-6481</v>
      </c>
    </row>
    <row r="23" spans="4:6" ht="4.5" customHeight="1">
      <c r="D23" s="19"/>
      <c r="E23" s="16"/>
      <c r="F23" s="19"/>
    </row>
    <row r="24" spans="1:6" ht="12.75">
      <c r="A24" s="6" t="s">
        <v>105</v>
      </c>
      <c r="D24" s="16">
        <f>SUM(D17:D23)</f>
        <v>142781</v>
      </c>
      <c r="E24" s="16"/>
      <c r="F24" s="16">
        <f>SUM(F17:F23)</f>
        <v>132609</v>
      </c>
    </row>
    <row r="25" spans="4:6" ht="12.75">
      <c r="D25" s="16"/>
      <c r="E25" s="16"/>
      <c r="F25" s="16"/>
    </row>
    <row r="26" spans="2:6" ht="12.75">
      <c r="B26" s="6" t="s">
        <v>106</v>
      </c>
      <c r="D26" s="16">
        <v>-188097</v>
      </c>
      <c r="E26" s="16"/>
      <c r="F26" s="16">
        <v>11652</v>
      </c>
    </row>
    <row r="27" spans="2:6" ht="12.75">
      <c r="B27" s="6" t="s">
        <v>107</v>
      </c>
      <c r="D27" s="16">
        <v>21021</v>
      </c>
      <c r="E27" s="16"/>
      <c r="F27" s="16">
        <v>-9705</v>
      </c>
    </row>
    <row r="28" spans="4:6" ht="4.5" customHeight="1">
      <c r="D28" s="19"/>
      <c r="E28" s="16"/>
      <c r="F28" s="19"/>
    </row>
    <row r="29" spans="1:6" ht="12.75">
      <c r="A29" s="6" t="s">
        <v>146</v>
      </c>
      <c r="D29" s="16">
        <f>SUM(D24:D28)</f>
        <v>-24295</v>
      </c>
      <c r="E29" s="16"/>
      <c r="F29" s="16">
        <f>SUM(F24:F28)</f>
        <v>134556</v>
      </c>
    </row>
    <row r="30" spans="4:6" ht="12.75">
      <c r="D30" s="16"/>
      <c r="E30" s="16"/>
      <c r="F30" s="16"/>
    </row>
    <row r="31" spans="2:6" ht="12.75">
      <c r="B31" s="6" t="s">
        <v>112</v>
      </c>
      <c r="D31" s="16">
        <v>1196</v>
      </c>
      <c r="E31" s="16"/>
      <c r="F31" s="16">
        <v>2142</v>
      </c>
    </row>
    <row r="32" spans="2:6" ht="12.75">
      <c r="B32" s="6" t="s">
        <v>113</v>
      </c>
      <c r="D32" s="16">
        <v>-19148</v>
      </c>
      <c r="E32" s="16"/>
      <c r="F32" s="16">
        <v>-16115</v>
      </c>
    </row>
    <row r="33" spans="2:6" ht="12.75">
      <c r="B33" s="6" t="s">
        <v>114</v>
      </c>
      <c r="D33" s="19">
        <v>-49632</v>
      </c>
      <c r="E33" s="16"/>
      <c r="F33" s="19">
        <v>-26090</v>
      </c>
    </row>
    <row r="34" spans="1:6" ht="12.75">
      <c r="A34" s="6" t="s">
        <v>143</v>
      </c>
      <c r="D34" s="16">
        <f>SUM(D29:D33)</f>
        <v>-91879</v>
      </c>
      <c r="E34" s="16"/>
      <c r="F34" s="16">
        <f>SUM(F29:F33)</f>
        <v>94493</v>
      </c>
    </row>
    <row r="35" spans="4:6" ht="12.75">
      <c r="D35" s="16"/>
      <c r="E35" s="16"/>
      <c r="F35" s="16"/>
    </row>
    <row r="36" spans="1:6" ht="12.75">
      <c r="A36" s="31" t="s">
        <v>142</v>
      </c>
      <c r="D36" s="16"/>
      <c r="E36" s="16"/>
      <c r="F36" s="16"/>
    </row>
    <row r="37" spans="2:6" ht="12.75">
      <c r="B37" s="6" t="s">
        <v>108</v>
      </c>
      <c r="D37" s="16">
        <v>-52452</v>
      </c>
      <c r="E37" s="16"/>
      <c r="F37" s="16">
        <v>-9685</v>
      </c>
    </row>
    <row r="38" spans="2:6" ht="12.75">
      <c r="B38" s="6" t="s">
        <v>147</v>
      </c>
      <c r="D38" s="19">
        <v>-204387</v>
      </c>
      <c r="E38" s="16"/>
      <c r="F38" s="19">
        <v>-44536</v>
      </c>
    </row>
    <row r="39" spans="1:6" ht="12.75">
      <c r="A39" s="6" t="s">
        <v>144</v>
      </c>
      <c r="D39" s="16">
        <f>SUM(D37:D38)</f>
        <v>-256839</v>
      </c>
      <c r="E39" s="16"/>
      <c r="F39" s="16">
        <f>SUM(F37:F38)</f>
        <v>-54221</v>
      </c>
    </row>
    <row r="40" spans="4:6" ht="12.75">
      <c r="D40" s="16"/>
      <c r="E40" s="16"/>
      <c r="F40" s="16"/>
    </row>
    <row r="41" spans="1:6" ht="12.75">
      <c r="A41" s="31" t="s">
        <v>109</v>
      </c>
      <c r="D41" s="16"/>
      <c r="E41" s="16"/>
      <c r="F41" s="16"/>
    </row>
    <row r="42" spans="2:6" ht="12.75">
      <c r="B42" s="6" t="s">
        <v>140</v>
      </c>
      <c r="D42" s="16">
        <v>72999</v>
      </c>
      <c r="E42" s="16"/>
      <c r="F42" s="16">
        <v>-19976</v>
      </c>
    </row>
    <row r="43" spans="2:6" ht="12.75">
      <c r="B43" s="6" t="s">
        <v>110</v>
      </c>
      <c r="D43" s="16">
        <v>268182</v>
      </c>
      <c r="E43" s="16"/>
      <c r="F43" s="16">
        <v>-86557</v>
      </c>
    </row>
    <row r="44" spans="2:6" ht="12.75">
      <c r="B44" s="6" t="s">
        <v>132</v>
      </c>
      <c r="D44" s="16">
        <v>239626</v>
      </c>
      <c r="E44" s="16"/>
      <c r="F44" s="16">
        <v>0</v>
      </c>
    </row>
    <row r="45" spans="2:6" ht="12.75">
      <c r="B45" s="6" t="s">
        <v>141</v>
      </c>
      <c r="D45" s="19">
        <v>0</v>
      </c>
      <c r="E45" s="16"/>
      <c r="F45" s="19">
        <v>-276</v>
      </c>
    </row>
    <row r="46" spans="1:6" ht="12.75">
      <c r="A46" s="6" t="s">
        <v>145</v>
      </c>
      <c r="D46" s="16">
        <f>SUM(D42:D45)</f>
        <v>580807</v>
      </c>
      <c r="E46" s="16"/>
      <c r="F46" s="16">
        <f>SUM(F42:F45)</f>
        <v>-106809</v>
      </c>
    </row>
    <row r="47" spans="4:6" ht="12.75">
      <c r="D47" s="16"/>
      <c r="E47" s="16"/>
      <c r="F47" s="16"/>
    </row>
    <row r="48" spans="1:6" ht="12.75">
      <c r="A48" s="6" t="s">
        <v>111</v>
      </c>
      <c r="D48" s="16">
        <f>D34+D39+D46</f>
        <v>232089</v>
      </c>
      <c r="E48" s="16"/>
      <c r="F48" s="16">
        <f>F34+F39+F46</f>
        <v>-66537</v>
      </c>
    </row>
    <row r="49" spans="4:6" ht="12.75">
      <c r="D49" s="16"/>
      <c r="E49" s="16"/>
      <c r="F49" s="16"/>
    </row>
    <row r="50" spans="1:6" ht="12.75">
      <c r="A50" s="31" t="s">
        <v>80</v>
      </c>
      <c r="D50" s="16">
        <v>315629</v>
      </c>
      <c r="E50" s="16"/>
      <c r="F50" s="16">
        <v>382166</v>
      </c>
    </row>
    <row r="51" spans="4:6" ht="4.5" customHeight="1">
      <c r="D51" s="19"/>
      <c r="E51" s="16"/>
      <c r="F51" s="19"/>
    </row>
    <row r="52" spans="1:6" ht="12.75">
      <c r="A52" s="31" t="s">
        <v>81</v>
      </c>
      <c r="D52" s="16">
        <f>SUM(D48:D51)</f>
        <v>547718</v>
      </c>
      <c r="E52" s="16"/>
      <c r="F52" s="16">
        <f>SUM(F48:F51)</f>
        <v>315629</v>
      </c>
    </row>
    <row r="53" spans="4:6" ht="4.5" customHeight="1" thickBot="1">
      <c r="D53" s="33"/>
      <c r="E53" s="16"/>
      <c r="F53" s="33"/>
    </row>
    <row r="54" spans="4:6" ht="12.75">
      <c r="D54" s="16"/>
      <c r="E54" s="16"/>
      <c r="F54" s="16"/>
    </row>
    <row r="55" spans="4:6" ht="12.75">
      <c r="D55" s="16"/>
      <c r="E55" s="16"/>
      <c r="F55" s="16"/>
    </row>
    <row r="56" ht="12.75">
      <c r="A56" s="6" t="s">
        <v>94</v>
      </c>
    </row>
    <row r="58" spans="4:6" ht="12.75">
      <c r="D58" s="12">
        <v>2002</v>
      </c>
      <c r="E58" s="12"/>
      <c r="F58" s="12">
        <v>2001</v>
      </c>
    </row>
    <row r="59" spans="4:6" ht="12.75">
      <c r="D59" s="7" t="s">
        <v>14</v>
      </c>
      <c r="F59" s="7" t="s">
        <v>14</v>
      </c>
    </row>
    <row r="60" spans="2:6" ht="12.75">
      <c r="B60" s="6" t="s">
        <v>47</v>
      </c>
      <c r="D60" s="16">
        <v>298106</v>
      </c>
      <c r="E60" s="16"/>
      <c r="F60" s="16">
        <v>167874</v>
      </c>
    </row>
    <row r="61" spans="2:6" ht="12.75">
      <c r="B61" s="6" t="s">
        <v>95</v>
      </c>
      <c r="D61" s="16">
        <v>251757</v>
      </c>
      <c r="E61" s="16"/>
      <c r="F61" s="16">
        <v>165681</v>
      </c>
    </row>
    <row r="62" spans="2:6" ht="12.75">
      <c r="B62" s="6" t="s">
        <v>96</v>
      </c>
      <c r="D62" s="16">
        <v>-355.882</v>
      </c>
      <c r="E62" s="16"/>
      <c r="F62" s="16">
        <v>-17904</v>
      </c>
    </row>
    <row r="63" spans="4:6" ht="3.75" customHeight="1">
      <c r="D63" s="19"/>
      <c r="E63" s="16"/>
      <c r="F63" s="19"/>
    </row>
    <row r="64" spans="4:6" ht="12.75">
      <c r="D64" s="34">
        <f>SUM(D60:D62)</f>
        <v>549507.118</v>
      </c>
      <c r="E64" s="16"/>
      <c r="F64" s="34">
        <f>SUM(F60:F62)</f>
        <v>315651</v>
      </c>
    </row>
    <row r="65" spans="2:6" ht="12.75">
      <c r="B65" s="6" t="s">
        <v>137</v>
      </c>
      <c r="D65" s="34">
        <v>-1789</v>
      </c>
      <c r="E65" s="16"/>
      <c r="F65" s="34">
        <v>-22</v>
      </c>
    </row>
    <row r="66" spans="4:6" ht="3" customHeight="1">
      <c r="D66" s="25"/>
      <c r="F66" s="25"/>
    </row>
    <row r="67" spans="4:6" ht="12.75">
      <c r="D67" s="26">
        <f>SUM(D64:D65)</f>
        <v>547718.118</v>
      </c>
      <c r="F67" s="26">
        <f>SUM(F64:F65)</f>
        <v>315629</v>
      </c>
    </row>
    <row r="68" spans="4:6" ht="3" customHeight="1" thickBot="1">
      <c r="D68" s="27"/>
      <c r="F68" s="27"/>
    </row>
    <row r="70" ht="12.75">
      <c r="A70" s="6" t="s">
        <v>115</v>
      </c>
    </row>
    <row r="71" ht="12.75">
      <c r="B71" s="6" t="s">
        <v>100</v>
      </c>
    </row>
  </sheetData>
  <printOptions/>
  <pageMargins left="0.75" right="0.75" top="0.54" bottom="0.49" header="0.36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Setia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Setia Berhad</dc:creator>
  <cp:keywords/>
  <dc:description/>
  <cp:lastModifiedBy>SP Setia Berhad</cp:lastModifiedBy>
  <cp:lastPrinted>2002-12-18T06:43:11Z</cp:lastPrinted>
  <dcterms:created xsi:type="dcterms:W3CDTF">2002-11-07T06:38:29Z</dcterms:created>
  <dcterms:modified xsi:type="dcterms:W3CDTF">2002-12-18T06:54:19Z</dcterms:modified>
  <cp:category/>
  <cp:version/>
  <cp:contentType/>
  <cp:contentStatus/>
</cp:coreProperties>
</file>