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3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<sst xmlns="http://schemas.openxmlformats.org/spreadsheetml/2006/main" count="145" uniqueCount="98">
  <si>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</si>
  <si>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</si>
  <si>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</si>
  <si>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</si>
  <si>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</si>
  <si>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</si>
  <si>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</si>
  <si>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</si>
  <si>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</si>
  <si>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</si>
  <si>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 xml:space="preserve">Net Current Assets </t>
  </si>
  <si>
    <t>Share Capital</t>
  </si>
  <si>
    <t>CONDENSED CONSOLIDATED INCOME STATEMENT</t>
  </si>
  <si>
    <t>Other Operating Income</t>
  </si>
  <si>
    <t>Finance Costs</t>
  </si>
  <si>
    <t>Minority Interest</t>
  </si>
  <si>
    <t>Other Investments</t>
  </si>
  <si>
    <t>Reserves</t>
  </si>
  <si>
    <t>Shareholders' Fund</t>
  </si>
  <si>
    <t>CONDENSED CONSOLIDATED STATEMENT OF CHANGES IN EQUITY</t>
  </si>
  <si>
    <t>CONDENSED CONSOLIDATED BALANCE SHEETS</t>
  </si>
  <si>
    <t>Retained</t>
  </si>
  <si>
    <t>Profits</t>
  </si>
  <si>
    <t>Total</t>
  </si>
  <si>
    <t>(Loss) / Profit after tax</t>
  </si>
  <si>
    <t>EPS - Basic (sen)</t>
  </si>
  <si>
    <t>SUPER ENTERPRISE HOLDINGS BERHAD</t>
  </si>
  <si>
    <t xml:space="preserve">Investment in Associated Companies </t>
  </si>
  <si>
    <t>Minority Interests</t>
  </si>
  <si>
    <t>At 1 April 2002</t>
  </si>
  <si>
    <t>Foreign</t>
  </si>
  <si>
    <t>Exchange</t>
  </si>
  <si>
    <t>(Company No. 240346 X)</t>
  </si>
  <si>
    <t>(Incorporated in Malaysia)</t>
  </si>
  <si>
    <t>(The figures have not been audited)</t>
  </si>
  <si>
    <t>&lt;--------3 months ended-----------&gt;</t>
  </si>
  <si>
    <t>Cost of sales</t>
  </si>
  <si>
    <t>Gross profit</t>
  </si>
  <si>
    <t>Administration expense</t>
  </si>
  <si>
    <t>Other operating expenses</t>
  </si>
  <si>
    <t>Distribution costs</t>
  </si>
  <si>
    <t>Gain on disposal of associate</t>
  </si>
  <si>
    <t>(Loss)/Profit before tax</t>
  </si>
  <si>
    <t>Note</t>
  </si>
  <si>
    <t>A3</t>
  </si>
  <si>
    <t>Net tangible assets per share</t>
  </si>
  <si>
    <t>Inventories</t>
  </si>
  <si>
    <t>Trade and other receivables</t>
  </si>
  <si>
    <t>Cash and Cash Equivalents</t>
  </si>
  <si>
    <t>Trade and other payables</t>
  </si>
  <si>
    <t>Borrowings</t>
  </si>
  <si>
    <t>Hire purchase liabilities</t>
  </si>
  <si>
    <t>Promissory Note</t>
  </si>
  <si>
    <t>Deferred taxation</t>
  </si>
  <si>
    <t xml:space="preserve">PRECEDING </t>
  </si>
  <si>
    <t>YEAR END</t>
  </si>
  <si>
    <t>CONDENSED CONSOLIDATED CASH FLOW STATEMENTS</t>
  </si>
  <si>
    <t>B10</t>
  </si>
  <si>
    <t>Long Term Borrowings</t>
  </si>
  <si>
    <t>Purchase of property, plant and equipment</t>
  </si>
  <si>
    <t>Repayment of term loan</t>
  </si>
  <si>
    <t>Share</t>
  </si>
  <si>
    <t>Capital</t>
  </si>
  <si>
    <t>Net loss for the period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</si>
  <si>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</si>
  <si>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</si>
  <si>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</si>
  <si>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</si>
  <si>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>Net (Loss) / Profit for the period</t>
  </si>
  <si>
    <t xml:space="preserve">This statement should be read in conjunction with the notes set out on pages 5 to 11of this interim financial report and the Company's </t>
  </si>
  <si>
    <t>Annual Report for the year ended 31 March 2002.</t>
  </si>
  <si>
    <t>Operating (loss) / profit</t>
  </si>
  <si>
    <t>Share of profit / (loss) of associate</t>
  </si>
  <si>
    <t>31/3/2003</t>
  </si>
  <si>
    <t>30/6/2003</t>
  </si>
  <si>
    <t>30/6/2002</t>
  </si>
  <si>
    <t>As at 30 June 2003</t>
  </si>
  <si>
    <t>At 30 June 2003</t>
  </si>
  <si>
    <t>At 1 April 2003</t>
  </si>
  <si>
    <t>At 30 June 2002</t>
  </si>
  <si>
    <t>For the first quarter ended 30 June 2003</t>
  </si>
  <si>
    <t>ended</t>
  </si>
  <si>
    <t>Cash Flow</t>
  </si>
  <si>
    <t>Receipts from Operations</t>
  </si>
  <si>
    <t>Payments from Operations</t>
  </si>
  <si>
    <t>Cash Flow from Operations</t>
  </si>
  <si>
    <t>Other Operating Receipts</t>
  </si>
  <si>
    <t>Other Operating Payments</t>
  </si>
  <si>
    <t>Net cash inflow from operating activities</t>
  </si>
  <si>
    <t>Net cash outflow from investing activities</t>
  </si>
  <si>
    <t>Proceeds from disposal of property, plant and equipment</t>
  </si>
  <si>
    <t>Net cash inflow from financing activities</t>
  </si>
  <si>
    <t>Net decrease in cash and cash equivalents</t>
  </si>
  <si>
    <t>For the period ended 30 June 2003</t>
  </si>
  <si>
    <t>3 months</t>
  </si>
  <si>
    <t>Cash and cash equivalents at 30 June 2003</t>
  </si>
  <si>
    <t>Repayment of bankers' acceptances</t>
  </si>
  <si>
    <t>Cash and cash equivalents at 1 April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</si>
</sst>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8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5" fillId="0" borderId="0" xfId="15" applyNumberFormat="1" applyFill="1" applyAlignment="1">
      <alignment horizontal="right"/>
    </xf>
    <xf numFmtId="0" fontId="5" fillId="0" borderId="0" xfId="15" applyNumberForma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Alignment="1" quotePrefix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3" xfId="15" applyNumberFormat="1" applyFont="1" applyAlignment="1">
      <alignment/>
    </xf>
    <xf numFmtId="41" fontId="5" fillId="0" borderId="4" xfId="15" applyNumberFormat="1" applyBorder="1" applyAlignment="1">
      <alignment/>
    </xf>
    <xf numFmtId="0" fontId="5" fillId="0" borderId="0" xfId="15" applyNumberFormat="1" applyFill="1" applyBorder="1" applyAlignment="1">
      <alignment horizontal="center"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7" fontId="5" fillId="0" borderId="9" xfId="15" applyNumberFormat="1" applyBorder="1" applyAlignment="1">
      <alignment/>
    </xf>
    <xf numFmtId="37" fontId="5" fillId="0" borderId="6" xfId="15" applyNumberFormat="1" applyFont="1" applyBorder="1" applyAlignment="1">
      <alignment/>
    </xf>
    <xf numFmtId="37" fontId="5" fillId="0" borderId="9" xfId="15" applyNumberFormat="1" applyFont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ill="1" applyBorder="1" applyAlignment="1">
      <alignment/>
    </xf>
    <xf numFmtId="41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/>
    </xf>
    <xf numFmtId="3" fontId="5" fillId="0" borderId="0" xfId="15" applyNumberFormat="1" applyFill="1" applyBorder="1" applyAlignment="1">
      <alignment horizontal="left"/>
    </xf>
    <xf numFmtId="3" fontId="5" fillId="0" borderId="0" xfId="15" applyNumberFormat="1" applyFill="1" applyBorder="1" applyAlignment="1">
      <alignment/>
    </xf>
    <xf numFmtId="3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lef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ill="1" applyAlignment="1">
      <alignment horizontal="left"/>
    </xf>
    <xf numFmtId="3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15" applyNumberFormat="1" applyFont="1" applyFill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37" fontId="5" fillId="0" borderId="0" xfId="15" applyNumberFormat="1" applyFont="1" applyFill="1" applyAlignment="1">
      <alignment/>
    </xf>
    <xf numFmtId="39" fontId="5" fillId="0" borderId="0" xfId="15" applyNumberFormat="1" applyFont="1" applyFill="1" applyAlignment="1">
      <alignment horizontal="right"/>
    </xf>
    <xf numFmtId="37" fontId="5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37" fontId="5" fillId="0" borderId="0" xfId="15" applyNumberFormat="1" applyFill="1" applyAlignment="1">
      <alignment/>
    </xf>
    <xf numFmtId="37" fontId="5" fillId="0" borderId="0" xfId="15" applyNumberFormat="1" applyFont="1" applyFill="1" applyAlignment="1">
      <alignment horizontal="center"/>
    </xf>
    <xf numFmtId="37" fontId="5" fillId="0" borderId="0" xfId="15" applyNumberFormat="1" applyFill="1" applyAlignment="1">
      <alignment horizontal="center"/>
    </xf>
    <xf numFmtId="41" fontId="5" fillId="0" borderId="4" xfId="15" applyNumberFormat="1" applyFill="1" applyBorder="1" applyAlignment="1">
      <alignment/>
    </xf>
    <xf numFmtId="41" fontId="5" fillId="0" borderId="6" xfId="15" applyNumberFormat="1" applyFill="1" applyBorder="1" applyAlignment="1">
      <alignment/>
    </xf>
    <xf numFmtId="41" fontId="5" fillId="0" borderId="7" xfId="15" applyNumberFormat="1" applyFill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Fill="1" applyBorder="1" applyAlignment="1">
      <alignment/>
    </xf>
    <xf numFmtId="41" fontId="5" fillId="0" borderId="8" xfId="15" applyNumberFormat="1" applyFont="1" applyFill="1" applyBorder="1" applyAlignment="1">
      <alignment/>
    </xf>
    <xf numFmtId="41" fontId="5" fillId="0" borderId="9" xfId="15" applyNumberFormat="1" applyFill="1" applyBorder="1" applyAlignment="1">
      <alignment/>
    </xf>
    <xf numFmtId="41" fontId="5" fillId="0" borderId="3" xfId="15" applyNumberFormat="1" applyFont="1" applyFill="1" applyAlignment="1">
      <alignment/>
    </xf>
    <xf numFmtId="41" fontId="5" fillId="0" borderId="5" xfId="15" applyNumberFormat="1" applyFont="1" applyFill="1" applyBorder="1" applyAlignment="1">
      <alignment/>
    </xf>
    <xf numFmtId="41" fontId="5" fillId="0" borderId="1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37" fontId="5" fillId="0" borderId="6" xfId="15" applyNumberForma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workbookViewId="0" topLeftCell="A1">
      <selection activeCell="P49" sqref="P49"/>
    </sheetView>
  </sheetViews>
  <sheetFormatPr defaultColWidth="9.140625" defaultRowHeight="12.75"/>
  <cols>
    <col min="1" max="1" width="3.421875" style="1" customWidth="1"/>
    <col min="2" max="2" width="43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8.421875" style="14" customWidth="1"/>
    <col min="7" max="7" width="11.00390625" style="14" customWidth="1"/>
    <col min="8" max="8" width="6.00390625" style="1" customWidth="1"/>
    <col min="9" max="9" width="13.7109375" style="55" customWidth="1"/>
    <col min="10" max="10" width="8.8515625" style="36" customWidth="1"/>
    <col min="11" max="11" width="14.421875" style="122" customWidth="1"/>
    <col min="12" max="12" width="14.421875" style="1" hidden="1" customWidth="1"/>
    <col min="13" max="13" width="3.140625" style="1" customWidth="1"/>
    <col min="14" max="16384" width="9.140625" style="1" customWidth="1"/>
  </cols>
  <sheetData>
    <row r="1" ht="15">
      <c r="A1" s="16" t="s">
        <v>26</v>
      </c>
    </row>
    <row r="2" ht="15">
      <c r="A2" s="15" t="s">
        <v>32</v>
      </c>
    </row>
    <row r="3" spans="1:11" ht="15">
      <c r="A3" s="15" t="s">
        <v>33</v>
      </c>
      <c r="K3" s="118"/>
    </row>
    <row r="4" ht="15">
      <c r="A4" s="16" t="s">
        <v>67</v>
      </c>
    </row>
    <row r="5" ht="15">
      <c r="A5" s="16"/>
    </row>
    <row r="6" ht="15">
      <c r="A6" s="19" t="s">
        <v>20</v>
      </c>
    </row>
    <row r="7" spans="1:10" ht="15.75">
      <c r="A7" s="19" t="s">
        <v>76</v>
      </c>
      <c r="I7" s="60"/>
      <c r="J7" s="61"/>
    </row>
    <row r="9" spans="1:11" ht="15">
      <c r="A9" s="8" t="s">
        <v>34</v>
      </c>
      <c r="K9" s="103"/>
    </row>
    <row r="10" ht="15">
      <c r="K10" s="123" t="s">
        <v>4</v>
      </c>
    </row>
    <row r="11" ht="15">
      <c r="K11" s="123" t="s">
        <v>54</v>
      </c>
    </row>
    <row r="12" spans="3:13" ht="15">
      <c r="C12" s="2" t="s">
        <v>4</v>
      </c>
      <c r="D12" s="2"/>
      <c r="E12" s="2" t="s">
        <v>4</v>
      </c>
      <c r="F12" s="38"/>
      <c r="G12" s="38"/>
      <c r="I12" s="58" t="s">
        <v>4</v>
      </c>
      <c r="J12" s="62"/>
      <c r="K12" s="123" t="s">
        <v>55</v>
      </c>
      <c r="L12" s="12" t="s">
        <v>4</v>
      </c>
      <c r="M12" s="11"/>
    </row>
    <row r="13" spans="3:13" ht="15">
      <c r="C13" s="2" t="s">
        <v>5</v>
      </c>
      <c r="D13" s="2"/>
      <c r="E13" s="2" t="s">
        <v>6</v>
      </c>
      <c r="F13" s="38"/>
      <c r="G13" s="39" t="s">
        <v>43</v>
      </c>
      <c r="I13" s="57" t="s">
        <v>74</v>
      </c>
      <c r="J13" s="63"/>
      <c r="K13" s="123" t="s">
        <v>73</v>
      </c>
      <c r="L13" s="13" t="s">
        <v>0</v>
      </c>
      <c r="M13" s="11"/>
    </row>
    <row r="14" spans="3:13" ht="15">
      <c r="C14" s="2" t="s">
        <v>1</v>
      </c>
      <c r="D14" s="2"/>
      <c r="E14" s="2" t="s">
        <v>1</v>
      </c>
      <c r="F14" s="38"/>
      <c r="G14" s="38"/>
      <c r="I14" s="58" t="s">
        <v>1</v>
      </c>
      <c r="J14" s="62"/>
      <c r="K14" s="124" t="s">
        <v>1</v>
      </c>
      <c r="L14" s="12" t="s">
        <v>1</v>
      </c>
      <c r="M14" s="11"/>
    </row>
    <row r="15" ht="15">
      <c r="G15" s="38"/>
    </row>
    <row r="16" spans="1:12" ht="15">
      <c r="A16" s="14" t="s">
        <v>7</v>
      </c>
      <c r="C16" s="1">
        <v>44026</v>
      </c>
      <c r="E16" s="1">
        <v>41562</v>
      </c>
      <c r="G16" s="39" t="s">
        <v>44</v>
      </c>
      <c r="H16" s="10"/>
      <c r="I16" s="74">
        <v>60574</v>
      </c>
      <c r="J16" s="75"/>
      <c r="K16" s="97">
        <v>61192</v>
      </c>
      <c r="L16" s="9">
        <v>44355</v>
      </c>
    </row>
    <row r="17" spans="1:12" ht="15">
      <c r="A17" s="8" t="s">
        <v>27</v>
      </c>
      <c r="C17" s="5">
        <v>0</v>
      </c>
      <c r="D17" s="6"/>
      <c r="E17" s="5">
        <v>0</v>
      </c>
      <c r="F17" s="45"/>
      <c r="G17" s="78"/>
      <c r="H17" s="10"/>
      <c r="I17" s="74">
        <v>0</v>
      </c>
      <c r="J17" s="75"/>
      <c r="K17" s="97">
        <v>0</v>
      </c>
      <c r="L17" s="9">
        <v>0</v>
      </c>
    </row>
    <row r="18" spans="1:12" ht="15">
      <c r="A18" s="8" t="s">
        <v>16</v>
      </c>
      <c r="C18" s="1">
        <v>8</v>
      </c>
      <c r="E18" s="1">
        <v>8</v>
      </c>
      <c r="G18" s="38"/>
      <c r="H18" s="10"/>
      <c r="I18" s="74">
        <v>58</v>
      </c>
      <c r="J18" s="75"/>
      <c r="K18" s="97">
        <v>58</v>
      </c>
      <c r="L18" s="9">
        <v>253</v>
      </c>
    </row>
    <row r="19" spans="1:12" ht="15">
      <c r="A19" s="8"/>
      <c r="G19" s="38"/>
      <c r="H19" s="10"/>
      <c r="I19" s="77"/>
      <c r="J19" s="75"/>
      <c r="K19" s="125"/>
      <c r="L19" s="9"/>
    </row>
    <row r="20" spans="1:12" ht="20.25" customHeight="1">
      <c r="A20" s="8"/>
      <c r="G20" s="38"/>
      <c r="H20" s="10"/>
      <c r="I20" s="74">
        <f>SUM(I16:I19)</f>
        <v>60632</v>
      </c>
      <c r="J20" s="75"/>
      <c r="K20" s="97">
        <f>SUM(K16:K19)</f>
        <v>61250</v>
      </c>
      <c r="L20" s="9"/>
    </row>
    <row r="21" spans="7:12" ht="15">
      <c r="G21" s="38"/>
      <c r="H21" s="10"/>
      <c r="I21" s="74"/>
      <c r="J21" s="75"/>
      <c r="K21" s="97"/>
      <c r="L21" s="9"/>
    </row>
    <row r="22" spans="1:12" ht="15">
      <c r="A22" s="1" t="s">
        <v>8</v>
      </c>
      <c r="G22" s="38"/>
      <c r="H22" s="10"/>
      <c r="I22" s="74"/>
      <c r="J22" s="75"/>
      <c r="K22" s="97"/>
      <c r="L22" s="9"/>
    </row>
    <row r="23" spans="2:12" ht="21" customHeight="1">
      <c r="B23" s="17" t="s">
        <v>46</v>
      </c>
      <c r="C23" s="1">
        <v>10149</v>
      </c>
      <c r="E23" s="1">
        <v>8773</v>
      </c>
      <c r="G23" s="38"/>
      <c r="H23" s="10"/>
      <c r="I23" s="81">
        <v>11407</v>
      </c>
      <c r="J23" s="75"/>
      <c r="K23" s="126">
        <v>10178</v>
      </c>
      <c r="L23" s="9">
        <v>9903</v>
      </c>
    </row>
    <row r="24" spans="2:12" ht="15">
      <c r="B24" s="17" t="s">
        <v>47</v>
      </c>
      <c r="C24" s="1">
        <v>14532</v>
      </c>
      <c r="E24" s="1">
        <v>10751</v>
      </c>
      <c r="G24" s="38"/>
      <c r="H24" s="10"/>
      <c r="I24" s="82">
        <f>21620+2200+962</f>
        <v>24782</v>
      </c>
      <c r="J24" s="75"/>
      <c r="K24" s="127">
        <v>23558</v>
      </c>
      <c r="L24" s="9">
        <v>18926</v>
      </c>
    </row>
    <row r="25" spans="2:12" ht="15">
      <c r="B25" s="17" t="s">
        <v>48</v>
      </c>
      <c r="C25" s="1">
        <v>711</v>
      </c>
      <c r="E25" s="1">
        <v>584</v>
      </c>
      <c r="G25" s="38"/>
      <c r="H25" s="10"/>
      <c r="I25" s="82">
        <f>2428+523</f>
        <v>2951</v>
      </c>
      <c r="J25" s="75"/>
      <c r="K25" s="127">
        <v>2790</v>
      </c>
      <c r="L25" s="9">
        <v>1518</v>
      </c>
    </row>
    <row r="26" spans="3:12" ht="15">
      <c r="C26" s="3">
        <f>SUM(C23:C25)</f>
        <v>25392</v>
      </c>
      <c r="E26" s="3">
        <f>SUM(E23:E25)</f>
        <v>20108</v>
      </c>
      <c r="F26" s="41"/>
      <c r="G26" s="39"/>
      <c r="H26" s="10"/>
      <c r="I26" s="83">
        <f>SUM(I23:I25)</f>
        <v>39140</v>
      </c>
      <c r="J26" s="68"/>
      <c r="K26" s="128">
        <f>SUM(K23:K25)</f>
        <v>36526</v>
      </c>
      <c r="L26" s="3">
        <f>SUM(L23:L25)</f>
        <v>30347</v>
      </c>
    </row>
    <row r="27" spans="7:12" ht="15">
      <c r="G27" s="38"/>
      <c r="H27" s="10"/>
      <c r="I27" s="82"/>
      <c r="J27" s="75"/>
      <c r="K27" s="127"/>
      <c r="L27" s="9"/>
    </row>
    <row r="28" spans="1:12" ht="15">
      <c r="A28" s="1" t="s">
        <v>9</v>
      </c>
      <c r="G28" s="38"/>
      <c r="H28" s="10"/>
      <c r="I28" s="82"/>
      <c r="J28" s="75"/>
      <c r="K28" s="127"/>
      <c r="L28" s="9"/>
    </row>
    <row r="29" spans="2:12" ht="15">
      <c r="B29" s="17" t="s">
        <v>49</v>
      </c>
      <c r="C29" s="1">
        <v>7774</v>
      </c>
      <c r="E29" s="1">
        <v>4688</v>
      </c>
      <c r="G29" s="38"/>
      <c r="H29" s="10"/>
      <c r="I29" s="84">
        <f>14618+5067+513+1406</f>
        <v>21604</v>
      </c>
      <c r="J29" s="73"/>
      <c r="K29" s="129">
        <v>18649</v>
      </c>
      <c r="L29" s="9">
        <v>8815</v>
      </c>
    </row>
    <row r="30" spans="2:12" ht="15">
      <c r="B30" s="17" t="s">
        <v>50</v>
      </c>
      <c r="C30" s="1">
        <v>5531</v>
      </c>
      <c r="E30" s="1">
        <v>1769</v>
      </c>
      <c r="G30" s="39" t="s">
        <v>57</v>
      </c>
      <c r="H30" s="10"/>
      <c r="I30" s="84">
        <v>16005</v>
      </c>
      <c r="J30" s="73"/>
      <c r="K30" s="129">
        <v>16044</v>
      </c>
      <c r="L30" s="9">
        <v>4669</v>
      </c>
    </row>
    <row r="31" spans="2:12" ht="15">
      <c r="B31" s="17" t="s">
        <v>3</v>
      </c>
      <c r="C31" s="1">
        <v>997</v>
      </c>
      <c r="E31" s="1">
        <v>602</v>
      </c>
      <c r="G31" s="38"/>
      <c r="H31" s="10"/>
      <c r="I31" s="82">
        <v>353</v>
      </c>
      <c r="J31" s="75"/>
      <c r="K31" s="127">
        <v>228</v>
      </c>
      <c r="L31" s="9">
        <v>1304</v>
      </c>
    </row>
    <row r="32" spans="3:12" ht="15">
      <c r="C32" s="3">
        <f>SUM(C29:C31)</f>
        <v>14302</v>
      </c>
      <c r="E32" s="3">
        <f>SUM(E29:E31)</f>
        <v>7059</v>
      </c>
      <c r="F32" s="41"/>
      <c r="G32" s="39"/>
      <c r="H32" s="10"/>
      <c r="I32" s="85">
        <f>SUM(I29:I31)</f>
        <v>37962</v>
      </c>
      <c r="J32" s="73"/>
      <c r="K32" s="130">
        <f>SUM(K29:K31)</f>
        <v>34921</v>
      </c>
      <c r="L32" s="3">
        <f>SUM(L29:L31)</f>
        <v>14788</v>
      </c>
    </row>
    <row r="33" spans="7:12" ht="3" customHeight="1">
      <c r="G33" s="38"/>
      <c r="H33" s="10"/>
      <c r="I33" s="86"/>
      <c r="J33" s="75"/>
      <c r="K33" s="131"/>
      <c r="L33" s="9"/>
    </row>
    <row r="34" spans="7:12" ht="8.25" customHeight="1">
      <c r="G34" s="38"/>
      <c r="H34" s="10"/>
      <c r="I34" s="75"/>
      <c r="J34" s="75"/>
      <c r="K34" s="96"/>
      <c r="L34" s="9"/>
    </row>
    <row r="35" spans="1:12" ht="15">
      <c r="A35" s="1" t="s">
        <v>10</v>
      </c>
      <c r="C35" s="1">
        <f>C26-C32</f>
        <v>11090</v>
      </c>
      <c r="E35" s="1">
        <f>E26-E32</f>
        <v>13049</v>
      </c>
      <c r="G35" s="38"/>
      <c r="H35" s="10"/>
      <c r="I35" s="74">
        <f>I26-I32</f>
        <v>1178</v>
      </c>
      <c r="J35" s="75"/>
      <c r="K35" s="97">
        <f>K26-K32</f>
        <v>1605</v>
      </c>
      <c r="L35" s="1">
        <f>L26-L32</f>
        <v>15559</v>
      </c>
    </row>
    <row r="36" spans="7:11" ht="12" customHeight="1">
      <c r="G36" s="38"/>
      <c r="H36" s="10"/>
      <c r="I36" s="74"/>
      <c r="J36" s="75"/>
      <c r="K36" s="97"/>
    </row>
    <row r="37" spans="3:12" ht="18.75" customHeight="1" thickBot="1">
      <c r="C37" s="4" t="e">
        <f>C35+C16+C17+C18+#REF!</f>
        <v>#REF!</v>
      </c>
      <c r="E37" s="4" t="e">
        <f>E35+E16+E17+E18+#REF!</f>
        <v>#REF!</v>
      </c>
      <c r="F37" s="41"/>
      <c r="G37" s="39"/>
      <c r="H37" s="10"/>
      <c r="I37" s="76">
        <f>I35+I16+I17+I18</f>
        <v>61810</v>
      </c>
      <c r="J37" s="73"/>
      <c r="K37" s="132">
        <f>K35+K16+K17+K18</f>
        <v>62855</v>
      </c>
      <c r="L37" s="4" t="e">
        <f>L35+L16+L17+L18+#REF!</f>
        <v>#REF!</v>
      </c>
    </row>
    <row r="38" spans="7:12" ht="15.75" thickTop="1">
      <c r="G38" s="38"/>
      <c r="H38" s="10"/>
      <c r="I38" s="74"/>
      <c r="J38" s="75"/>
      <c r="K38" s="97"/>
      <c r="L38" s="9"/>
    </row>
    <row r="39" spans="7:12" ht="15">
      <c r="G39" s="38"/>
      <c r="H39" s="10"/>
      <c r="I39" s="74"/>
      <c r="J39" s="75"/>
      <c r="K39" s="97"/>
      <c r="L39" s="9"/>
    </row>
    <row r="40" spans="1:12" ht="15">
      <c r="A40" s="1" t="s">
        <v>11</v>
      </c>
      <c r="C40" s="1">
        <v>19910</v>
      </c>
      <c r="E40" s="1">
        <v>19910</v>
      </c>
      <c r="G40" s="38"/>
      <c r="H40" s="10"/>
      <c r="I40" s="74">
        <v>19910</v>
      </c>
      <c r="J40" s="75"/>
      <c r="K40" s="97">
        <v>19910</v>
      </c>
      <c r="L40" s="9">
        <v>19910</v>
      </c>
    </row>
    <row r="41" spans="1:12" ht="15">
      <c r="A41" s="8" t="s">
        <v>17</v>
      </c>
      <c r="G41" s="38"/>
      <c r="H41" s="10"/>
      <c r="I41" s="75">
        <f>22026+232</f>
        <v>22258</v>
      </c>
      <c r="J41" s="75"/>
      <c r="K41" s="96">
        <v>23421</v>
      </c>
      <c r="L41" s="9">
        <v>0</v>
      </c>
    </row>
    <row r="42" spans="1:12" ht="15">
      <c r="A42" s="8"/>
      <c r="G42" s="38"/>
      <c r="H42" s="10"/>
      <c r="I42" s="77"/>
      <c r="J42" s="75"/>
      <c r="K42" s="125"/>
      <c r="L42" s="9"/>
    </row>
    <row r="43" spans="1:12" ht="20.25" customHeight="1">
      <c r="A43" s="15" t="s">
        <v>18</v>
      </c>
      <c r="G43" s="38"/>
      <c r="H43" s="10"/>
      <c r="I43" s="75">
        <f>SUM(I40:I41)</f>
        <v>42168</v>
      </c>
      <c r="J43" s="75"/>
      <c r="K43" s="96">
        <f>SUM(K40:K41)</f>
        <v>43331</v>
      </c>
      <c r="L43" s="9"/>
    </row>
    <row r="44" spans="1:12" ht="15">
      <c r="A44" s="15"/>
      <c r="G44" s="38"/>
      <c r="H44" s="10"/>
      <c r="I44" s="74"/>
      <c r="J44" s="75"/>
      <c r="K44" s="97"/>
      <c r="L44" s="9"/>
    </row>
    <row r="45" spans="1:12" ht="15">
      <c r="A45" s="8" t="s">
        <v>28</v>
      </c>
      <c r="C45" s="1">
        <v>697</v>
      </c>
      <c r="E45" s="1">
        <v>364</v>
      </c>
      <c r="G45" s="38"/>
      <c r="H45" s="10"/>
      <c r="I45" s="74">
        <v>2520</v>
      </c>
      <c r="J45" s="75"/>
      <c r="K45" s="97">
        <v>2383</v>
      </c>
      <c r="L45" s="9">
        <v>1051</v>
      </c>
    </row>
    <row r="46" spans="7:12" ht="15">
      <c r="G46" s="38"/>
      <c r="H46" s="10"/>
      <c r="I46" s="74"/>
      <c r="J46" s="75"/>
      <c r="K46" s="97"/>
      <c r="L46" s="9"/>
    </row>
    <row r="47" spans="1:12" ht="15">
      <c r="A47" s="8" t="s">
        <v>58</v>
      </c>
      <c r="C47" s="1">
        <v>9361</v>
      </c>
      <c r="E47" s="1">
        <v>10846</v>
      </c>
      <c r="G47" s="38"/>
      <c r="H47" s="10"/>
      <c r="I47" s="74"/>
      <c r="J47" s="75"/>
      <c r="K47" s="97"/>
      <c r="L47" s="9">
        <v>8674</v>
      </c>
    </row>
    <row r="48" spans="1:12" ht="15">
      <c r="A48" s="42"/>
      <c r="B48" s="8" t="s">
        <v>51</v>
      </c>
      <c r="G48" s="38"/>
      <c r="H48" s="10"/>
      <c r="I48" s="81">
        <v>892</v>
      </c>
      <c r="J48" s="75"/>
      <c r="K48" s="126">
        <v>573</v>
      </c>
      <c r="L48" s="9"/>
    </row>
    <row r="49" spans="2:12" ht="15">
      <c r="B49" s="8" t="s">
        <v>50</v>
      </c>
      <c r="G49" s="39" t="s">
        <v>57</v>
      </c>
      <c r="H49" s="10"/>
      <c r="I49" s="82">
        <v>14001</v>
      </c>
      <c r="J49" s="75"/>
      <c r="K49" s="127">
        <v>14339</v>
      </c>
      <c r="L49" s="9"/>
    </row>
    <row r="50" spans="2:12" ht="15">
      <c r="B50" s="8" t="s">
        <v>52</v>
      </c>
      <c r="G50" s="38"/>
      <c r="H50" s="10"/>
      <c r="I50" s="82">
        <v>0</v>
      </c>
      <c r="J50" s="75"/>
      <c r="K50" s="127">
        <v>0</v>
      </c>
      <c r="L50" s="9">
        <v>845</v>
      </c>
    </row>
    <row r="51" spans="2:12" ht="15">
      <c r="B51" s="8" t="s">
        <v>53</v>
      </c>
      <c r="G51" s="38"/>
      <c r="H51" s="10"/>
      <c r="I51" s="86">
        <v>2229</v>
      </c>
      <c r="J51" s="75"/>
      <c r="K51" s="131">
        <v>2229</v>
      </c>
      <c r="L51" s="9"/>
    </row>
    <row r="52" spans="2:12" ht="9" customHeight="1">
      <c r="B52" s="8"/>
      <c r="G52" s="38"/>
      <c r="H52" s="10"/>
      <c r="I52" s="75"/>
      <c r="J52" s="75"/>
      <c r="K52" s="96"/>
      <c r="L52" s="9"/>
    </row>
    <row r="53" spans="2:12" ht="15">
      <c r="B53" s="8"/>
      <c r="G53" s="38"/>
      <c r="H53" s="10"/>
      <c r="I53" s="75">
        <f>SUM(I48:I51)</f>
        <v>17122</v>
      </c>
      <c r="J53" s="75"/>
      <c r="K53" s="96">
        <f>SUM(K48:K51)</f>
        <v>17141</v>
      </c>
      <c r="L53" s="9"/>
    </row>
    <row r="54" spans="2:12" ht="12" customHeight="1">
      <c r="B54" s="8"/>
      <c r="G54" s="38"/>
      <c r="H54" s="10"/>
      <c r="I54" s="74"/>
      <c r="J54" s="75"/>
      <c r="K54" s="97"/>
      <c r="L54" s="9"/>
    </row>
    <row r="55" spans="3:12" ht="18" customHeight="1">
      <c r="C55" s="79"/>
      <c r="E55" s="79"/>
      <c r="F55" s="41"/>
      <c r="G55" s="39"/>
      <c r="H55" s="10"/>
      <c r="I55" s="80">
        <f>I43+I45+I53</f>
        <v>61810</v>
      </c>
      <c r="J55" s="73"/>
      <c r="K55" s="133">
        <f>K43+K45+K53</f>
        <v>62855</v>
      </c>
      <c r="L55" s="79">
        <f>SUM(L40:L51)</f>
        <v>30480</v>
      </c>
    </row>
    <row r="56" spans="3:12" s="14" customFormat="1" ht="3.75" customHeight="1" thickBot="1">
      <c r="C56" s="41"/>
      <c r="E56" s="41"/>
      <c r="F56" s="41"/>
      <c r="G56" s="39"/>
      <c r="H56" s="47"/>
      <c r="I56" s="88"/>
      <c r="J56" s="73"/>
      <c r="K56" s="134"/>
      <c r="L56" s="41"/>
    </row>
    <row r="57" spans="3:12" s="14" customFormat="1" ht="15" customHeight="1" thickTop="1">
      <c r="C57" s="41"/>
      <c r="E57" s="41"/>
      <c r="F57" s="41"/>
      <c r="G57" s="39"/>
      <c r="H57" s="47"/>
      <c r="I57" s="73"/>
      <c r="J57" s="73"/>
      <c r="K57" s="116"/>
      <c r="L57" s="41"/>
    </row>
    <row r="58" spans="3:12" s="14" customFormat="1" ht="15">
      <c r="C58" s="41"/>
      <c r="E58" s="41"/>
      <c r="F58" s="41"/>
      <c r="G58" s="39"/>
      <c r="H58" s="47"/>
      <c r="I58" s="73"/>
      <c r="J58" s="73"/>
      <c r="K58" s="116"/>
      <c r="L58" s="41"/>
    </row>
    <row r="59" spans="1:12" s="14" customFormat="1" ht="15">
      <c r="A59" s="41" t="s">
        <v>45</v>
      </c>
      <c r="C59" s="41"/>
      <c r="E59" s="41"/>
      <c r="F59" s="41"/>
      <c r="G59" s="39"/>
      <c r="H59" s="47"/>
      <c r="I59" s="89">
        <f>I43/I40</f>
        <v>2.117930688096434</v>
      </c>
      <c r="J59" s="73"/>
      <c r="K59" s="135">
        <f>K43/K40</f>
        <v>2.1763435459568057</v>
      </c>
      <c r="L59" s="41"/>
    </row>
    <row r="60" spans="3:12" s="14" customFormat="1" ht="15">
      <c r="C60" s="41"/>
      <c r="E60" s="41"/>
      <c r="F60" s="41"/>
      <c r="G60" s="39"/>
      <c r="H60" s="47"/>
      <c r="I60" s="73"/>
      <c r="J60" s="73"/>
      <c r="K60" s="116"/>
      <c r="L60" s="41"/>
    </row>
    <row r="61" spans="7:12" ht="15">
      <c r="G61" s="38"/>
      <c r="H61" s="10"/>
      <c r="L61" s="8">
        <v>208</v>
      </c>
    </row>
    <row r="62" spans="1:8" ht="15">
      <c r="A62" s="20" t="str">
        <f>'CF'!A47</f>
        <v>This statement should be read in conjunction with the notes set out on pages 5 to 11of this interim financial report and the Company's </v>
      </c>
      <c r="G62" s="38"/>
      <c r="H62" s="10"/>
    </row>
    <row r="63" spans="1:8" ht="15">
      <c r="A63" s="20" t="str">
        <f>'CF'!A48</f>
        <v>Annual Report for the year ended 31 March 2002.</v>
      </c>
      <c r="G63" s="38"/>
      <c r="H63" s="10"/>
    </row>
    <row r="64" spans="7:8" ht="15">
      <c r="G64" s="38"/>
      <c r="H64" s="10"/>
    </row>
    <row r="65" spans="7:8" ht="15">
      <c r="G65" s="38"/>
      <c r="H65" s="10"/>
    </row>
    <row r="66" spans="7:8" ht="15">
      <c r="G66" s="38"/>
      <c r="H66" s="10"/>
    </row>
    <row r="67" spans="7:8" ht="15">
      <c r="G67" s="38"/>
      <c r="H67" s="10"/>
    </row>
    <row r="68" spans="7:8" ht="15">
      <c r="G68" s="38"/>
      <c r="H68" s="10"/>
    </row>
    <row r="69" spans="7:8" ht="15">
      <c r="G69" s="38"/>
      <c r="H69" s="10"/>
    </row>
    <row r="70" spans="7:8" ht="15">
      <c r="G70" s="38"/>
      <c r="H70" s="10"/>
    </row>
    <row r="71" spans="7:8" ht="15">
      <c r="G71" s="38"/>
      <c r="H71" s="10"/>
    </row>
    <row r="72" spans="7:8" ht="15">
      <c r="G72" s="38"/>
      <c r="H72" s="10"/>
    </row>
    <row r="73" spans="7:8" ht="15">
      <c r="G73" s="38"/>
      <c r="H73" s="10"/>
    </row>
    <row r="74" spans="7:8" ht="15">
      <c r="G74" s="38"/>
      <c r="H74" s="10"/>
    </row>
    <row r="75" ht="15">
      <c r="G75" s="38"/>
    </row>
    <row r="76" ht="15">
      <c r="G76" s="38"/>
    </row>
    <row r="77" ht="15">
      <c r="G77" s="38"/>
    </row>
    <row r="78" ht="15">
      <c r="G78" s="38"/>
    </row>
    <row r="79" ht="15">
      <c r="G79" s="38"/>
    </row>
    <row r="80" ht="15">
      <c r="G80" s="38"/>
    </row>
    <row r="81" ht="15">
      <c r="G81" s="38"/>
    </row>
    <row r="82" ht="15">
      <c r="G82" s="38"/>
    </row>
    <row r="83" ht="15">
      <c r="G83" s="38"/>
    </row>
    <row r="84" ht="15">
      <c r="G84" s="38"/>
    </row>
    <row r="85" ht="15">
      <c r="G85" s="38"/>
    </row>
    <row r="86" ht="15">
      <c r="G86" s="38"/>
    </row>
    <row r="87" ht="15">
      <c r="G87" s="38"/>
    </row>
    <row r="88" ht="15">
      <c r="G88" s="38"/>
    </row>
    <row r="89" ht="15">
      <c r="G89" s="38"/>
    </row>
  </sheetData>
  <printOptions/>
  <pageMargins left="0.49" right="0.48" top="0.71" bottom="0.42" header="0.22" footer="0.7"/>
  <pageSetup horizontalDpi="300" verticalDpi="300" orientation="portrait" paperSize="9" scale="80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="75" zoomScaleNormal="75" workbookViewId="0" topLeftCell="A1">
      <pane xSplit="2" ySplit="14" topLeftCell="C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9.140625" defaultRowHeight="12.75"/>
  <cols>
    <col min="1" max="1" width="3.7109375" style="20" customWidth="1"/>
    <col min="2" max="2" width="32.421875" style="20" customWidth="1"/>
    <col min="3" max="3" width="15.8515625" style="21" customWidth="1"/>
    <col min="4" max="4" width="2.7109375" style="21" customWidth="1"/>
    <col min="5" max="5" width="15.8515625" style="108" customWidth="1"/>
    <col min="6" max="6" width="4.7109375" style="22" customWidth="1"/>
    <col min="7" max="7" width="15.57421875" style="22" customWidth="1"/>
    <col min="8" max="8" width="2.57421875" style="22" customWidth="1"/>
    <col min="9" max="9" width="15.7109375" style="108" customWidth="1"/>
    <col min="10" max="10" width="3.00390625" style="20" customWidth="1"/>
    <col min="11" max="255" width="9.140625" style="20" customWidth="1"/>
    <col min="256" max="16384" width="9.140625" style="23" customWidth="1"/>
  </cols>
  <sheetData>
    <row r="1" ht="15">
      <c r="A1" s="16" t="s">
        <v>26</v>
      </c>
    </row>
    <row r="2" ht="15">
      <c r="A2" s="15" t="s">
        <v>32</v>
      </c>
    </row>
    <row r="3" ht="15">
      <c r="A3" s="15" t="s">
        <v>33</v>
      </c>
    </row>
    <row r="4" ht="15">
      <c r="A4" s="16" t="s">
        <v>67</v>
      </c>
    </row>
    <row r="5" ht="15">
      <c r="A5" s="16"/>
    </row>
    <row r="6" ht="15">
      <c r="A6" s="19" t="s">
        <v>12</v>
      </c>
    </row>
    <row r="7" ht="15">
      <c r="A7" s="19" t="s">
        <v>80</v>
      </c>
    </row>
    <row r="8" ht="15">
      <c r="A8" s="8"/>
    </row>
    <row r="9" ht="15">
      <c r="A9" s="8" t="s">
        <v>34</v>
      </c>
    </row>
    <row r="10" spans="3:9" ht="15">
      <c r="C10" s="24"/>
      <c r="D10" s="24"/>
      <c r="E10" s="109"/>
      <c r="G10" s="25"/>
      <c r="H10" s="25"/>
      <c r="I10" s="109"/>
    </row>
    <row r="11" spans="3:9" ht="15">
      <c r="C11" s="26"/>
      <c r="D11" s="26" t="s">
        <v>35</v>
      </c>
      <c r="E11" s="110"/>
      <c r="G11"/>
      <c r="H11" s="26" t="s">
        <v>35</v>
      </c>
      <c r="I11" s="121"/>
    </row>
    <row r="12" spans="3:9" ht="15">
      <c r="C12" s="28" t="s">
        <v>74</v>
      </c>
      <c r="D12" s="28"/>
      <c r="E12" s="111" t="s">
        <v>75</v>
      </c>
      <c r="G12" s="29" t="str">
        <f>C12</f>
        <v>30/6/2003</v>
      </c>
      <c r="H12" s="29"/>
      <c r="I12" s="111" t="str">
        <f>E12</f>
        <v>30/6/2002</v>
      </c>
    </row>
    <row r="13" spans="3:9" ht="15">
      <c r="C13" s="26" t="s">
        <v>1</v>
      </c>
      <c r="D13" s="26"/>
      <c r="E13" s="110" t="s">
        <v>1</v>
      </c>
      <c r="F13" s="27"/>
      <c r="G13" s="27" t="s">
        <v>1</v>
      </c>
      <c r="H13" s="27"/>
      <c r="I13" s="110" t="s">
        <v>1</v>
      </c>
    </row>
    <row r="14" ht="15">
      <c r="I14" s="120"/>
    </row>
    <row r="15" spans="1:9" ht="15">
      <c r="A15" s="64" t="s">
        <v>2</v>
      </c>
      <c r="B15" s="23"/>
      <c r="C15" s="66">
        <v>22126</v>
      </c>
      <c r="D15" s="66"/>
      <c r="E15" s="112">
        <v>19410</v>
      </c>
      <c r="F15" s="66"/>
      <c r="G15" s="66">
        <f>C15</f>
        <v>22126</v>
      </c>
      <c r="H15" s="66"/>
      <c r="I15" s="112">
        <f>E15</f>
        <v>19410</v>
      </c>
    </row>
    <row r="16" spans="1:9" ht="15">
      <c r="A16" s="31"/>
      <c r="B16" s="23"/>
      <c r="C16" s="66"/>
      <c r="D16" s="66"/>
      <c r="E16" s="112"/>
      <c r="F16" s="66"/>
      <c r="G16" s="66"/>
      <c r="H16" s="66"/>
      <c r="I16" s="112"/>
    </row>
    <row r="17" spans="1:9" ht="15">
      <c r="A17" s="31" t="s">
        <v>36</v>
      </c>
      <c r="B17" s="23"/>
      <c r="C17" s="66">
        <v>-17533</v>
      </c>
      <c r="D17" s="66"/>
      <c r="E17" s="112">
        <v>-14631</v>
      </c>
      <c r="F17" s="66"/>
      <c r="G17" s="66">
        <f>C17</f>
        <v>-17533</v>
      </c>
      <c r="H17" s="66"/>
      <c r="I17" s="112">
        <f>E17</f>
        <v>-14631</v>
      </c>
    </row>
    <row r="18" spans="1:9" ht="15">
      <c r="A18" s="31"/>
      <c r="B18" s="23"/>
      <c r="C18" s="67"/>
      <c r="D18" s="66"/>
      <c r="E18" s="113"/>
      <c r="F18" s="66"/>
      <c r="G18" s="67"/>
      <c r="H18" s="66"/>
      <c r="I18" s="113"/>
    </row>
    <row r="19" spans="1:9" ht="20.25" customHeight="1">
      <c r="A19" s="64" t="s">
        <v>37</v>
      </c>
      <c r="B19" s="23"/>
      <c r="C19" s="68">
        <f>SUM(C15:C18)</f>
        <v>4593</v>
      </c>
      <c r="D19" s="66"/>
      <c r="E19" s="95">
        <f>SUM(E15:E18)</f>
        <v>4779</v>
      </c>
      <c r="F19" s="66"/>
      <c r="G19" s="68">
        <f>SUM(G15:G18)</f>
        <v>4593</v>
      </c>
      <c r="H19" s="66"/>
      <c r="I19" s="95">
        <f>SUM(I15:I18)</f>
        <v>4779</v>
      </c>
    </row>
    <row r="20" spans="1:9" ht="15">
      <c r="A20" s="31"/>
      <c r="B20" s="23"/>
      <c r="C20" s="68"/>
      <c r="D20" s="66"/>
      <c r="E20" s="95"/>
      <c r="F20" s="66"/>
      <c r="G20" s="68"/>
      <c r="H20" s="66"/>
      <c r="I20" s="95"/>
    </row>
    <row r="21" spans="1:9" ht="15">
      <c r="A21" s="20" t="s">
        <v>13</v>
      </c>
      <c r="B21" s="23"/>
      <c r="C21" s="66">
        <v>206</v>
      </c>
      <c r="D21" s="66"/>
      <c r="E21" s="112">
        <v>327</v>
      </c>
      <c r="F21" s="69"/>
      <c r="G21" s="66">
        <f>C21</f>
        <v>206</v>
      </c>
      <c r="H21" s="66"/>
      <c r="I21" s="112">
        <f aca="true" t="shared" si="0" ref="I21:I27">E21</f>
        <v>327</v>
      </c>
    </row>
    <row r="22" spans="2:9" ht="15">
      <c r="B22" s="23"/>
      <c r="C22" s="66"/>
      <c r="D22" s="66"/>
      <c r="E22" s="112"/>
      <c r="F22" s="69"/>
      <c r="G22" s="66"/>
      <c r="H22" s="66"/>
      <c r="I22" s="112"/>
    </row>
    <row r="23" spans="1:9" ht="15">
      <c r="A23" s="20" t="s">
        <v>38</v>
      </c>
      <c r="B23" s="23"/>
      <c r="C23" s="66">
        <v>-3280</v>
      </c>
      <c r="D23" s="66"/>
      <c r="E23" s="112">
        <v>-3081</v>
      </c>
      <c r="F23" s="69"/>
      <c r="G23" s="66">
        <f>C23</f>
        <v>-3280</v>
      </c>
      <c r="H23" s="66"/>
      <c r="I23" s="112">
        <f t="shared" si="0"/>
        <v>-3081</v>
      </c>
    </row>
    <row r="24" spans="2:9" ht="15">
      <c r="B24" s="23"/>
      <c r="C24" s="66"/>
      <c r="D24" s="66"/>
      <c r="E24" s="112"/>
      <c r="F24" s="69"/>
      <c r="G24" s="66"/>
      <c r="H24" s="66"/>
      <c r="I24" s="112"/>
    </row>
    <row r="25" spans="1:9" ht="15">
      <c r="A25" s="20" t="s">
        <v>39</v>
      </c>
      <c r="B25" s="23"/>
      <c r="C25" s="66">
        <v>-108</v>
      </c>
      <c r="D25" s="66"/>
      <c r="E25" s="112">
        <v>-67</v>
      </c>
      <c r="F25" s="69"/>
      <c r="G25" s="66">
        <f>C25</f>
        <v>-108</v>
      </c>
      <c r="H25" s="66"/>
      <c r="I25" s="112">
        <f t="shared" si="0"/>
        <v>-67</v>
      </c>
    </row>
    <row r="26" spans="2:9" ht="15">
      <c r="B26" s="23"/>
      <c r="C26" s="66"/>
      <c r="D26" s="66"/>
      <c r="E26" s="112"/>
      <c r="F26" s="69"/>
      <c r="G26" s="66"/>
      <c r="H26" s="66"/>
      <c r="I26" s="112"/>
    </row>
    <row r="27" spans="1:9" ht="15">
      <c r="A27" s="20" t="s">
        <v>40</v>
      </c>
      <c r="B27" s="23"/>
      <c r="C27" s="66">
        <v>-1538</v>
      </c>
      <c r="D27" s="66"/>
      <c r="E27" s="112">
        <v>-1267</v>
      </c>
      <c r="F27" s="69"/>
      <c r="G27" s="66">
        <f>C27</f>
        <v>-1538</v>
      </c>
      <c r="H27" s="66"/>
      <c r="I27" s="112">
        <f t="shared" si="0"/>
        <v>-1267</v>
      </c>
    </row>
    <row r="28" spans="3:9" ht="15">
      <c r="C28" s="70"/>
      <c r="D28" s="69"/>
      <c r="E28" s="114"/>
      <c r="F28" s="72"/>
      <c r="G28" s="71"/>
      <c r="H28" s="72"/>
      <c r="I28" s="114"/>
    </row>
    <row r="29" spans="1:9" ht="19.5" customHeight="1">
      <c r="A29" s="65" t="s">
        <v>71</v>
      </c>
      <c r="B29" s="23"/>
      <c r="C29" s="66">
        <f>SUM(C19:C27)</f>
        <v>-127</v>
      </c>
      <c r="D29" s="66"/>
      <c r="E29" s="112">
        <f>SUM(E19:E28)</f>
        <v>691</v>
      </c>
      <c r="F29" s="69"/>
      <c r="G29" s="66">
        <f>SUM(G19:G27)</f>
        <v>-127</v>
      </c>
      <c r="H29" s="66"/>
      <c r="I29" s="112">
        <f>SUM(I19:I27)</f>
        <v>691</v>
      </c>
    </row>
    <row r="30" spans="2:9" ht="15">
      <c r="B30" s="23"/>
      <c r="C30" s="69"/>
      <c r="D30" s="69"/>
      <c r="E30" s="115"/>
      <c r="F30" s="69"/>
      <c r="G30" s="69"/>
      <c r="H30" s="69"/>
      <c r="I30" s="115"/>
    </row>
    <row r="31" spans="1:9" ht="15">
      <c r="A31" s="20" t="s">
        <v>14</v>
      </c>
      <c r="B31" s="23"/>
      <c r="C31" s="69">
        <v>-686</v>
      </c>
      <c r="D31" s="69"/>
      <c r="E31" s="115">
        <v>-432</v>
      </c>
      <c r="F31" s="69"/>
      <c r="G31" s="66">
        <f>C31</f>
        <v>-686</v>
      </c>
      <c r="H31" s="69"/>
      <c r="I31" s="112">
        <f>E31</f>
        <v>-432</v>
      </c>
    </row>
    <row r="32" spans="2:9" ht="15">
      <c r="B32" s="23"/>
      <c r="C32" s="69"/>
      <c r="D32" s="69"/>
      <c r="E32" s="115"/>
      <c r="F32" s="69"/>
      <c r="G32" s="69"/>
      <c r="H32" s="69"/>
      <c r="I32" s="112"/>
    </row>
    <row r="33" spans="1:9" ht="15">
      <c r="A33" s="20" t="s">
        <v>72</v>
      </c>
      <c r="B33" s="23"/>
      <c r="C33" s="69">
        <v>0</v>
      </c>
      <c r="D33" s="69"/>
      <c r="E33" s="115">
        <v>36</v>
      </c>
      <c r="F33" s="69"/>
      <c r="G33" s="66">
        <f>C33</f>
        <v>0</v>
      </c>
      <c r="H33" s="69"/>
      <c r="I33" s="112">
        <f>E33</f>
        <v>36</v>
      </c>
    </row>
    <row r="34" spans="2:9" ht="15">
      <c r="B34" s="23"/>
      <c r="C34" s="69"/>
      <c r="D34" s="69"/>
      <c r="E34" s="115"/>
      <c r="F34" s="69"/>
      <c r="G34" s="69"/>
      <c r="H34" s="69"/>
      <c r="I34" s="112"/>
    </row>
    <row r="35" spans="1:9" ht="15">
      <c r="A35" s="20" t="s">
        <v>41</v>
      </c>
      <c r="B35" s="23"/>
      <c r="C35" s="73">
        <v>0</v>
      </c>
      <c r="D35" s="73"/>
      <c r="E35" s="116">
        <v>0</v>
      </c>
      <c r="F35" s="73"/>
      <c r="G35" s="66">
        <f>C35</f>
        <v>0</v>
      </c>
      <c r="H35" s="73"/>
      <c r="I35" s="112">
        <f>E35</f>
        <v>0</v>
      </c>
    </row>
    <row r="36" spans="2:9" ht="15">
      <c r="B36" s="23"/>
      <c r="C36" s="67"/>
      <c r="D36" s="66"/>
      <c r="E36" s="113"/>
      <c r="F36" s="69"/>
      <c r="G36" s="67"/>
      <c r="H36" s="66"/>
      <c r="I36" s="113"/>
    </row>
    <row r="37" spans="1:9" ht="19.5" customHeight="1">
      <c r="A37" s="65" t="s">
        <v>42</v>
      </c>
      <c r="B37" s="23"/>
      <c r="C37" s="69">
        <f>SUM(C29:C35)</f>
        <v>-813</v>
      </c>
      <c r="D37" s="69"/>
      <c r="E37" s="115">
        <f>SUM(E29:E35)</f>
        <v>295</v>
      </c>
      <c r="F37" s="69"/>
      <c r="G37" s="69">
        <f>SUM(G29:G35)</f>
        <v>-813</v>
      </c>
      <c r="H37" s="69"/>
      <c r="I37" s="115">
        <f>SUM(I29:I35)</f>
        <v>295</v>
      </c>
    </row>
    <row r="38" spans="2:9" ht="15">
      <c r="B38" s="23"/>
      <c r="C38" s="66"/>
      <c r="D38" s="66"/>
      <c r="E38" s="112"/>
      <c r="F38" s="69"/>
      <c r="G38" s="66"/>
      <c r="H38" s="66"/>
      <c r="I38" s="112"/>
    </row>
    <row r="39" spans="1:9" ht="15">
      <c r="A39" s="20" t="s">
        <v>3</v>
      </c>
      <c r="B39" s="23"/>
      <c r="C39" s="73">
        <v>-225</v>
      </c>
      <c r="D39" s="73"/>
      <c r="E39" s="116">
        <v>-197</v>
      </c>
      <c r="F39" s="73"/>
      <c r="G39" s="66">
        <f>C39</f>
        <v>-225</v>
      </c>
      <c r="H39" s="73"/>
      <c r="I39" s="112">
        <f>E39</f>
        <v>-197</v>
      </c>
    </row>
    <row r="40" spans="2:9" ht="15">
      <c r="B40" s="23"/>
      <c r="C40" s="67"/>
      <c r="D40" s="66"/>
      <c r="E40" s="113"/>
      <c r="F40" s="69"/>
      <c r="G40" s="67"/>
      <c r="H40" s="66"/>
      <c r="I40" s="113"/>
    </row>
    <row r="41" spans="1:9" ht="19.5" customHeight="1">
      <c r="A41" s="65" t="s">
        <v>24</v>
      </c>
      <c r="B41" s="23"/>
      <c r="C41" s="69">
        <f>SUM(C37:C39)</f>
        <v>-1038</v>
      </c>
      <c r="D41" s="69"/>
      <c r="E41" s="115">
        <f>SUM(E37:E39)</f>
        <v>98</v>
      </c>
      <c r="F41" s="69"/>
      <c r="G41" s="69">
        <f>SUM(G37:G39)</f>
        <v>-1038</v>
      </c>
      <c r="H41" s="69"/>
      <c r="I41" s="115">
        <f>SUM(I37:I39)</f>
        <v>98</v>
      </c>
    </row>
    <row r="42" spans="2:9" ht="15">
      <c r="B42" s="23"/>
      <c r="C42" s="66"/>
      <c r="D42" s="66"/>
      <c r="E42" s="112"/>
      <c r="F42" s="69"/>
      <c r="G42" s="66"/>
      <c r="H42" s="66"/>
      <c r="I42" s="112"/>
    </row>
    <row r="43" spans="1:9" ht="15">
      <c r="A43" s="20" t="s">
        <v>15</v>
      </c>
      <c r="B43" s="23"/>
      <c r="C43" s="73">
        <v>-138</v>
      </c>
      <c r="D43" s="73"/>
      <c r="E43" s="116">
        <v>-168</v>
      </c>
      <c r="F43" s="73"/>
      <c r="G43" s="66">
        <f>C43</f>
        <v>-138</v>
      </c>
      <c r="H43" s="73"/>
      <c r="I43" s="112">
        <f>E43</f>
        <v>-168</v>
      </c>
    </row>
    <row r="44" spans="2:9" ht="15">
      <c r="B44" s="23"/>
      <c r="C44" s="69"/>
      <c r="D44" s="69"/>
      <c r="E44" s="115"/>
      <c r="F44" s="69"/>
      <c r="G44" s="69"/>
      <c r="H44" s="69"/>
      <c r="I44" s="115"/>
    </row>
    <row r="45" spans="1:9" ht="15.75" thickBot="1">
      <c r="A45" s="20" t="s">
        <v>68</v>
      </c>
      <c r="B45" s="23"/>
      <c r="C45" s="87">
        <f>SUM(C41:C43)</f>
        <v>-1176</v>
      </c>
      <c r="D45" s="68"/>
      <c r="E45" s="117">
        <f>SUM(E41:E43)</f>
        <v>-70</v>
      </c>
      <c r="F45" s="68"/>
      <c r="G45" s="87">
        <f>SUM(G41:G43)</f>
        <v>-1176</v>
      </c>
      <c r="H45" s="68"/>
      <c r="I45" s="117">
        <f>SUM(I41:I43)</f>
        <v>-70</v>
      </c>
    </row>
    <row r="46" spans="2:9" ht="15.75" thickTop="1">
      <c r="B46" s="23"/>
      <c r="E46" s="118"/>
      <c r="F46" s="21"/>
      <c r="G46" s="21"/>
      <c r="H46" s="21"/>
      <c r="I46" s="118"/>
    </row>
    <row r="47" spans="2:9" ht="15">
      <c r="B47" s="23"/>
      <c r="E47" s="118"/>
      <c r="F47" s="21"/>
      <c r="G47" s="21"/>
      <c r="H47" s="21"/>
      <c r="I47" s="118"/>
    </row>
    <row r="48" spans="2:9" ht="15">
      <c r="B48" s="23"/>
      <c r="E48" s="118"/>
      <c r="F48" s="21"/>
      <c r="G48" s="21"/>
      <c r="H48" s="21"/>
      <c r="I48" s="118"/>
    </row>
    <row r="49" spans="1:9" ht="15">
      <c r="A49" s="20" t="s">
        <v>25</v>
      </c>
      <c r="B49" s="23"/>
      <c r="C49" s="32">
        <f>C45/19910*100</f>
        <v>-5.906579608237067</v>
      </c>
      <c r="D49" s="32"/>
      <c r="E49" s="119">
        <f>E45/19910*100</f>
        <v>-0.3515821195379206</v>
      </c>
      <c r="F49" s="32"/>
      <c r="G49" s="32">
        <f>G45/19910*100</f>
        <v>-5.906579608237067</v>
      </c>
      <c r="H49" s="32"/>
      <c r="I49" s="119">
        <f>I45/19910*100</f>
        <v>-0.3515821195379206</v>
      </c>
    </row>
    <row r="50" spans="2:9" ht="15">
      <c r="B50" s="23"/>
      <c r="E50" s="118"/>
      <c r="F50" s="21"/>
      <c r="G50" s="21"/>
      <c r="H50" s="21"/>
      <c r="I50" s="118"/>
    </row>
    <row r="51" spans="5:9" ht="15">
      <c r="E51" s="118"/>
      <c r="F51" s="21"/>
      <c r="G51" s="21"/>
      <c r="H51" s="21"/>
      <c r="I51" s="118"/>
    </row>
    <row r="52" spans="3:9" ht="15">
      <c r="C52" s="30"/>
      <c r="D52" s="30"/>
      <c r="E52" s="120"/>
      <c r="F52" s="21"/>
      <c r="G52" s="30"/>
      <c r="H52" s="30"/>
      <c r="I52" s="120"/>
    </row>
    <row r="53" spans="5:9" ht="15">
      <c r="E53" s="118"/>
      <c r="F53" s="21"/>
      <c r="G53" s="21"/>
      <c r="H53" s="21"/>
      <c r="I53" s="118"/>
    </row>
    <row r="54" spans="1:9" ht="15">
      <c r="A54" s="20" t="str">
        <f>'CF'!A47</f>
        <v>This statement should be read in conjunction with the notes set out on pages 5 to 11of this interim financial report and the Company's </v>
      </c>
      <c r="C54" s="30"/>
      <c r="D54" s="30"/>
      <c r="E54" s="120"/>
      <c r="F54" s="21"/>
      <c r="G54" s="30"/>
      <c r="H54" s="30"/>
      <c r="I54" s="120"/>
    </row>
    <row r="55" spans="1:9" ht="15">
      <c r="A55" s="107" t="str">
        <f>'CF'!A48</f>
        <v>Annual Report for the year ended 31 March 2002.</v>
      </c>
      <c r="E55" s="118"/>
      <c r="F55" s="21"/>
      <c r="G55" s="21"/>
      <c r="H55" s="21"/>
      <c r="I55" s="118"/>
    </row>
    <row r="56" spans="5:9" ht="15">
      <c r="E56" s="118"/>
      <c r="F56" s="21"/>
      <c r="G56" s="21"/>
      <c r="H56" s="21"/>
      <c r="I56" s="118"/>
    </row>
    <row r="57" spans="3:9" ht="15">
      <c r="C57" s="30"/>
      <c r="D57" s="30"/>
      <c r="E57" s="120"/>
      <c r="F57" s="21"/>
      <c r="G57" s="30"/>
      <c r="H57" s="30"/>
      <c r="I57" s="120"/>
    </row>
    <row r="58" spans="5:9" ht="15">
      <c r="E58" s="118"/>
      <c r="F58" s="21"/>
      <c r="G58" s="21"/>
      <c r="H58" s="21"/>
      <c r="I58" s="118"/>
    </row>
    <row r="59" spans="3:9" ht="15">
      <c r="C59" s="30"/>
      <c r="D59" s="30"/>
      <c r="E59" s="120"/>
      <c r="G59" s="30"/>
      <c r="H59" s="30"/>
      <c r="I59" s="120"/>
    </row>
    <row r="61" spans="3:9" ht="15">
      <c r="C61" s="30"/>
      <c r="D61" s="30"/>
      <c r="E61" s="120"/>
      <c r="F61" s="21"/>
      <c r="G61" s="30"/>
      <c r="H61" s="30"/>
      <c r="I61" s="120"/>
    </row>
    <row r="62" spans="5:9" ht="15">
      <c r="E62" s="118"/>
      <c r="F62" s="21"/>
      <c r="G62" s="21"/>
      <c r="H62" s="21"/>
      <c r="I62" s="118"/>
    </row>
    <row r="64" spans="3:9" ht="15">
      <c r="C64" s="30"/>
      <c r="D64" s="30"/>
      <c r="E64" s="120"/>
      <c r="F64" s="21"/>
      <c r="G64" s="30"/>
      <c r="H64" s="30"/>
      <c r="I64" s="120"/>
    </row>
    <row r="65" spans="3:9" ht="15">
      <c r="C65" s="30"/>
      <c r="D65" s="30"/>
      <c r="E65" s="120"/>
      <c r="F65" s="21"/>
      <c r="G65" s="30"/>
      <c r="H65" s="30"/>
      <c r="I65" s="120"/>
    </row>
    <row r="66" spans="3:9" ht="15">
      <c r="C66" s="30"/>
      <c r="D66" s="30"/>
      <c r="E66" s="120"/>
      <c r="F66" s="21"/>
      <c r="G66" s="30"/>
      <c r="H66" s="30"/>
      <c r="I66" s="120"/>
    </row>
    <row r="67" spans="5:9" ht="15">
      <c r="E67" s="118"/>
      <c r="F67" s="21"/>
      <c r="G67" s="21"/>
      <c r="H67" s="21"/>
      <c r="I67" s="118"/>
    </row>
    <row r="68" spans="5:9" ht="15">
      <c r="E68" s="118"/>
      <c r="F68" s="21"/>
      <c r="G68" s="21"/>
      <c r="H68" s="21"/>
      <c r="I68" s="118"/>
    </row>
    <row r="69" spans="3:9" ht="15">
      <c r="C69" s="30"/>
      <c r="D69" s="30"/>
      <c r="E69" s="120"/>
      <c r="F69" s="21"/>
      <c r="G69" s="30"/>
      <c r="H69" s="30"/>
      <c r="I69" s="120"/>
    </row>
    <row r="70" spans="5:9" ht="15">
      <c r="E70" s="118"/>
      <c r="F70" s="21"/>
      <c r="G70" s="21"/>
      <c r="H70" s="21"/>
      <c r="I70" s="118"/>
    </row>
    <row r="71" spans="5:9" ht="15">
      <c r="E71" s="118"/>
      <c r="F71" s="21"/>
      <c r="G71" s="21"/>
      <c r="H71" s="21"/>
      <c r="I71" s="118"/>
    </row>
    <row r="72" spans="3:9" ht="15">
      <c r="C72" s="30"/>
      <c r="D72" s="30"/>
      <c r="E72" s="120"/>
      <c r="F72" s="21"/>
      <c r="G72" s="30"/>
      <c r="H72" s="30"/>
      <c r="I72" s="120"/>
    </row>
    <row r="73" spans="5:9" ht="15">
      <c r="E73" s="118"/>
      <c r="F73" s="21"/>
      <c r="G73" s="21"/>
      <c r="H73" s="21"/>
      <c r="I73" s="118"/>
    </row>
    <row r="74" spans="5:9" ht="15">
      <c r="E74" s="118"/>
      <c r="F74" s="21"/>
      <c r="G74" s="21"/>
      <c r="H74" s="21"/>
      <c r="I74" s="118"/>
    </row>
    <row r="75" spans="3:9" ht="15">
      <c r="C75" s="32"/>
      <c r="D75" s="32"/>
      <c r="E75" s="119"/>
      <c r="F75" s="33"/>
      <c r="G75" s="32"/>
      <c r="H75" s="32"/>
      <c r="I75" s="119"/>
    </row>
    <row r="76" spans="3:9" ht="15">
      <c r="C76" s="30"/>
      <c r="D76" s="30"/>
      <c r="E76" s="120"/>
      <c r="F76" s="21"/>
      <c r="G76" s="30"/>
      <c r="H76" s="30"/>
      <c r="I76" s="120"/>
    </row>
    <row r="77" spans="5:9" ht="15">
      <c r="E77" s="118"/>
      <c r="F77" s="21"/>
      <c r="G77" s="21"/>
      <c r="H77" s="21"/>
      <c r="I77" s="118"/>
    </row>
    <row r="78" spans="5:9" ht="15">
      <c r="E78" s="118"/>
      <c r="F78" s="21"/>
      <c r="G78" s="21"/>
      <c r="H78" s="21"/>
      <c r="I78" s="118"/>
    </row>
    <row r="79" spans="3:9" ht="15">
      <c r="C79" s="30"/>
      <c r="D79" s="30"/>
      <c r="E79" s="120"/>
      <c r="F79" s="21"/>
      <c r="G79" s="30"/>
      <c r="H79" s="30"/>
      <c r="I79" s="120"/>
    </row>
    <row r="80" spans="3:9" ht="15">
      <c r="C80" s="30"/>
      <c r="D80" s="30"/>
      <c r="E80" s="120"/>
      <c r="F80" s="21"/>
      <c r="G80" s="30"/>
      <c r="H80" s="30"/>
      <c r="I80" s="120"/>
    </row>
    <row r="81" spans="5:9" ht="15">
      <c r="E81" s="118"/>
      <c r="F81" s="21"/>
      <c r="G81" s="21"/>
      <c r="H81" s="21"/>
      <c r="I81" s="118"/>
    </row>
    <row r="82" spans="5:9" ht="15">
      <c r="E82" s="118"/>
      <c r="F82" s="21"/>
      <c r="G82" s="21"/>
      <c r="H82" s="21"/>
      <c r="I82" s="118"/>
    </row>
    <row r="83" spans="3:9" ht="15">
      <c r="C83" s="34"/>
      <c r="D83" s="34"/>
      <c r="E83" s="118"/>
      <c r="F83" s="21"/>
      <c r="G83" s="34"/>
      <c r="H83" s="34"/>
      <c r="I83" s="118"/>
    </row>
    <row r="84" spans="5:9" ht="15">
      <c r="E84" s="118"/>
      <c r="F84" s="21"/>
      <c r="G84" s="21"/>
      <c r="H84" s="21"/>
      <c r="I84" s="118"/>
    </row>
    <row r="85" spans="5:9" ht="15">
      <c r="E85" s="118"/>
      <c r="F85" s="21"/>
      <c r="G85" s="21"/>
      <c r="H85" s="21"/>
      <c r="I85" s="118"/>
    </row>
    <row r="86" spans="5:9" ht="15">
      <c r="E86" s="118"/>
      <c r="F86" s="21"/>
      <c r="G86" s="21"/>
      <c r="H86" s="21"/>
      <c r="I86" s="118"/>
    </row>
    <row r="87" spans="5:9" ht="15">
      <c r="E87" s="118"/>
      <c r="F87" s="21"/>
      <c r="G87" s="21"/>
      <c r="H87" s="21"/>
      <c r="I87" s="118"/>
    </row>
    <row r="88" spans="5:9" ht="15">
      <c r="E88" s="118"/>
      <c r="F88" s="21"/>
      <c r="G88" s="21"/>
      <c r="H88" s="21"/>
      <c r="I88" s="118"/>
    </row>
    <row r="89" spans="5:9" ht="15">
      <c r="E89" s="118"/>
      <c r="F89" s="21"/>
      <c r="G89" s="21"/>
      <c r="H89" s="21"/>
      <c r="I89" s="118"/>
    </row>
  </sheetData>
  <printOptions/>
  <pageMargins left="0.76" right="0.7" top="0.71" bottom="0.5" header="0.5" footer="0.71"/>
  <pageSetup horizontalDpi="300" verticalDpi="300" orientation="portrait" paperSize="9" scale="80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5">
      <selection activeCell="H37" sqref="H37"/>
    </sheetView>
  </sheetViews>
  <sheetFormatPr defaultColWidth="9.140625" defaultRowHeight="12.75"/>
  <cols>
    <col min="1" max="1" width="29.421875" style="1" customWidth="1"/>
    <col min="2" max="2" width="25.710937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10.7109375" style="50" customWidth="1"/>
    <col min="7" max="7" width="3.421875" style="1" customWidth="1"/>
    <col min="8" max="8" width="10.7109375" style="14" customWidth="1"/>
    <col min="9" max="9" width="3.28125" style="14" customWidth="1"/>
    <col min="10" max="10" width="10.7109375" style="1" customWidth="1"/>
    <col min="11" max="11" width="3.140625" style="1" customWidth="1"/>
    <col min="12" max="12" width="11.00390625" style="1" customWidth="1"/>
    <col min="13" max="13" width="1.8515625" style="1" customWidth="1"/>
    <col min="14" max="16384" width="9.140625" style="1" customWidth="1"/>
  </cols>
  <sheetData>
    <row r="1" ht="15">
      <c r="A1" s="16" t="s">
        <v>26</v>
      </c>
    </row>
    <row r="2" ht="15">
      <c r="A2" s="15" t="s">
        <v>32</v>
      </c>
    </row>
    <row r="3" ht="15">
      <c r="A3" s="15" t="s">
        <v>33</v>
      </c>
    </row>
    <row r="4" ht="15">
      <c r="A4" s="16" t="s">
        <v>67</v>
      </c>
    </row>
    <row r="5" ht="15">
      <c r="A5" s="16"/>
    </row>
    <row r="6" ht="15">
      <c r="A6" s="19" t="s">
        <v>19</v>
      </c>
    </row>
    <row r="7" spans="1:8" ht="15.75">
      <c r="A7" s="19" t="s">
        <v>80</v>
      </c>
      <c r="G7" s="7"/>
      <c r="H7" s="37"/>
    </row>
    <row r="9" ht="15">
      <c r="I9" s="39"/>
    </row>
    <row r="10" spans="8:9" s="2" customFormat="1" ht="15">
      <c r="H10" s="39" t="s">
        <v>30</v>
      </c>
      <c r="I10" s="43"/>
    </row>
    <row r="11" spans="1:10" s="2" customFormat="1" ht="15">
      <c r="A11" s="38"/>
      <c r="B11" s="38"/>
      <c r="C11" s="38"/>
      <c r="D11" s="38"/>
      <c r="E11" s="38"/>
      <c r="F11" s="39" t="s">
        <v>61</v>
      </c>
      <c r="G11" s="39"/>
      <c r="H11" s="39" t="s">
        <v>31</v>
      </c>
      <c r="I11" s="39"/>
      <c r="J11" s="13" t="s">
        <v>21</v>
      </c>
    </row>
    <row r="12" spans="1:12" s="2" customFormat="1" ht="15">
      <c r="A12" s="38"/>
      <c r="B12" s="38"/>
      <c r="C12" s="38"/>
      <c r="D12" s="38"/>
      <c r="E12" s="38"/>
      <c r="F12" s="39" t="s">
        <v>62</v>
      </c>
      <c r="G12" s="39"/>
      <c r="H12" s="39" t="s">
        <v>17</v>
      </c>
      <c r="I12" s="39"/>
      <c r="J12" s="13" t="s">
        <v>22</v>
      </c>
      <c r="L12" s="13" t="s">
        <v>23</v>
      </c>
    </row>
    <row r="13" spans="1:12" s="2" customFormat="1" ht="15">
      <c r="A13" s="38"/>
      <c r="B13" s="38"/>
      <c r="C13" s="38"/>
      <c r="D13" s="38"/>
      <c r="E13" s="38"/>
      <c r="F13" s="2" t="s">
        <v>1</v>
      </c>
      <c r="G13" s="39"/>
      <c r="H13" s="2" t="s">
        <v>1</v>
      </c>
      <c r="I13" s="39"/>
      <c r="J13" s="2" t="s">
        <v>1</v>
      </c>
      <c r="L13" s="2" t="s">
        <v>1</v>
      </c>
    </row>
    <row r="14" spans="1:10" ht="15">
      <c r="A14" s="41"/>
      <c r="B14" s="14"/>
      <c r="C14" s="14"/>
      <c r="D14" s="14"/>
      <c r="E14" s="14"/>
      <c r="F14" s="40"/>
      <c r="G14" s="14"/>
      <c r="H14" s="36"/>
      <c r="I14" s="36"/>
      <c r="J14" s="55"/>
    </row>
    <row r="15" spans="1:12" ht="15">
      <c r="A15" s="41" t="s">
        <v>78</v>
      </c>
      <c r="B15" s="41"/>
      <c r="C15" s="45"/>
      <c r="D15" s="46"/>
      <c r="E15" s="45"/>
      <c r="F15" s="95">
        <v>19910</v>
      </c>
      <c r="G15" s="96"/>
      <c r="H15" s="96">
        <v>221</v>
      </c>
      <c r="I15" s="96"/>
      <c r="J15" s="97">
        <v>23200</v>
      </c>
      <c r="K15" s="97"/>
      <c r="L15" s="97">
        <f>SUM(F15:K15)</f>
        <v>43331</v>
      </c>
    </row>
    <row r="16" spans="1:12" ht="15">
      <c r="A16" s="14"/>
      <c r="B16" s="14"/>
      <c r="C16" s="14"/>
      <c r="D16" s="14"/>
      <c r="E16" s="14"/>
      <c r="F16" s="95"/>
      <c r="G16" s="96"/>
      <c r="H16" s="96"/>
      <c r="I16" s="96"/>
      <c r="J16" s="97"/>
      <c r="K16" s="97"/>
      <c r="L16" s="97"/>
    </row>
    <row r="17" spans="1:12" ht="15">
      <c r="A17" s="41" t="s">
        <v>63</v>
      </c>
      <c r="B17" s="41"/>
      <c r="C17" s="14"/>
      <c r="D17" s="14"/>
      <c r="E17" s="14"/>
      <c r="F17" s="98">
        <v>0</v>
      </c>
      <c r="G17" s="96"/>
      <c r="H17" s="96">
        <v>0</v>
      </c>
      <c r="I17" s="96"/>
      <c r="J17" s="97">
        <f>'P&amp;L'!C45</f>
        <v>-1176</v>
      </c>
      <c r="K17" s="97"/>
      <c r="L17" s="96">
        <f>SUM(F17:K17)</f>
        <v>-1176</v>
      </c>
    </row>
    <row r="18" spans="1:12" ht="15">
      <c r="A18" s="41" t="s">
        <v>65</v>
      </c>
      <c r="B18" s="41"/>
      <c r="C18" s="14"/>
      <c r="D18" s="14"/>
      <c r="E18" s="14"/>
      <c r="F18" s="98"/>
      <c r="G18" s="96"/>
      <c r="H18" s="96"/>
      <c r="I18" s="96"/>
      <c r="J18" s="97"/>
      <c r="K18" s="97"/>
      <c r="L18" s="96"/>
    </row>
    <row r="19" spans="1:14" ht="15">
      <c r="A19" s="41" t="s">
        <v>66</v>
      </c>
      <c r="B19" s="41"/>
      <c r="C19" s="14"/>
      <c r="D19" s="14"/>
      <c r="E19" s="14"/>
      <c r="F19" s="98">
        <v>0</v>
      </c>
      <c r="G19" s="96"/>
      <c r="H19" s="96">
        <v>13</v>
      </c>
      <c r="I19" s="96"/>
      <c r="J19" s="96">
        <v>0</v>
      </c>
      <c r="K19" s="96"/>
      <c r="L19" s="96">
        <f>SUM(F19:K19)</f>
        <v>13</v>
      </c>
      <c r="N19" s="136"/>
    </row>
    <row r="20" spans="2:12" ht="15">
      <c r="B20" s="41"/>
      <c r="C20" s="14"/>
      <c r="D20" s="14"/>
      <c r="E20" s="14"/>
      <c r="F20" s="98"/>
      <c r="G20" s="96"/>
      <c r="H20" s="96"/>
      <c r="I20" s="96"/>
      <c r="J20" s="96"/>
      <c r="K20" s="96"/>
      <c r="L20" s="96"/>
    </row>
    <row r="21" spans="1:12" ht="15">
      <c r="A21" s="44"/>
      <c r="B21" s="41"/>
      <c r="C21" s="14"/>
      <c r="D21" s="14"/>
      <c r="E21" s="14"/>
      <c r="F21" s="98"/>
      <c r="G21" s="96"/>
      <c r="H21" s="96"/>
      <c r="I21" s="96"/>
      <c r="J21" s="97"/>
      <c r="K21" s="97"/>
      <c r="L21" s="97"/>
    </row>
    <row r="22" spans="1:12" ht="18" customHeight="1" thickBot="1">
      <c r="A22" s="91" t="s">
        <v>77</v>
      </c>
      <c r="B22" s="49"/>
      <c r="C22" s="14"/>
      <c r="D22" s="14"/>
      <c r="E22" s="14"/>
      <c r="F22" s="99">
        <f>SUM(F15:F21)</f>
        <v>19910</v>
      </c>
      <c r="G22" s="96"/>
      <c r="H22" s="99">
        <f>SUM(H15:H21)</f>
        <v>234</v>
      </c>
      <c r="I22" s="96"/>
      <c r="J22" s="99">
        <f>SUM(J15:J21)</f>
        <v>22024</v>
      </c>
      <c r="K22" s="97"/>
      <c r="L22" s="100">
        <f>SUM(F22:K22)</f>
        <v>42168</v>
      </c>
    </row>
    <row r="23" spans="1:12" ht="15.75" thickTop="1">
      <c r="A23" s="44"/>
      <c r="B23" s="48"/>
      <c r="C23" s="14"/>
      <c r="D23" s="14"/>
      <c r="E23" s="14"/>
      <c r="F23" s="101"/>
      <c r="G23" s="102"/>
      <c r="H23" s="102"/>
      <c r="I23" s="102"/>
      <c r="J23" s="103"/>
      <c r="K23" s="103"/>
      <c r="L23" s="103"/>
    </row>
    <row r="24" spans="1:12" ht="15">
      <c r="A24" s="44"/>
      <c r="B24" s="41"/>
      <c r="C24" s="14"/>
      <c r="D24" s="14"/>
      <c r="E24" s="14"/>
      <c r="F24" s="104"/>
      <c r="G24" s="96"/>
      <c r="H24" s="96"/>
      <c r="I24" s="96"/>
      <c r="J24" s="97"/>
      <c r="K24" s="97"/>
      <c r="L24" s="97"/>
    </row>
    <row r="25" spans="1:12" ht="15">
      <c r="A25" s="41"/>
      <c r="B25" s="14"/>
      <c r="C25" s="14"/>
      <c r="D25" s="14"/>
      <c r="E25" s="14"/>
      <c r="F25" s="95"/>
      <c r="G25" s="96"/>
      <c r="H25" s="96"/>
      <c r="I25" s="96"/>
      <c r="J25" s="97"/>
      <c r="K25" s="97"/>
      <c r="L25" s="97"/>
    </row>
    <row r="26" spans="1:12" ht="15">
      <c r="A26" s="41" t="s">
        <v>29</v>
      </c>
      <c r="B26" s="41"/>
      <c r="C26" s="45"/>
      <c r="D26" s="46"/>
      <c r="E26" s="45"/>
      <c r="F26" s="95">
        <v>19910</v>
      </c>
      <c r="G26" s="96"/>
      <c r="H26" s="96">
        <v>-38</v>
      </c>
      <c r="I26" s="96"/>
      <c r="J26" s="97">
        <v>25616</v>
      </c>
      <c r="K26" s="97"/>
      <c r="L26" s="97">
        <f>SUM(F26:K26)</f>
        <v>45488</v>
      </c>
    </row>
    <row r="27" spans="1:12" ht="15">
      <c r="A27" s="14"/>
      <c r="B27" s="14"/>
      <c r="C27" s="14"/>
      <c r="D27" s="14"/>
      <c r="E27" s="14"/>
      <c r="F27" s="95"/>
      <c r="G27" s="96"/>
      <c r="H27" s="96"/>
      <c r="I27" s="96"/>
      <c r="J27" s="97"/>
      <c r="K27" s="97"/>
      <c r="L27" s="97"/>
    </row>
    <row r="28" spans="1:12" ht="15">
      <c r="A28" s="41" t="s">
        <v>64</v>
      </c>
      <c r="B28" s="41"/>
      <c r="C28" s="14"/>
      <c r="D28" s="14"/>
      <c r="E28" s="14"/>
      <c r="F28" s="98">
        <v>0</v>
      </c>
      <c r="G28" s="96"/>
      <c r="H28" s="96">
        <v>0</v>
      </c>
      <c r="I28" s="96"/>
      <c r="J28" s="97">
        <f>'P&amp;L'!I45</f>
        <v>-70</v>
      </c>
      <c r="K28" s="97"/>
      <c r="L28" s="96">
        <f>SUM(F28:K28)</f>
        <v>-70</v>
      </c>
    </row>
    <row r="29" spans="1:12" ht="15">
      <c r="A29" s="41" t="s">
        <v>65</v>
      </c>
      <c r="B29" s="41"/>
      <c r="C29" s="14"/>
      <c r="D29" s="14"/>
      <c r="E29" s="14"/>
      <c r="F29" s="98"/>
      <c r="G29" s="96"/>
      <c r="H29" s="96"/>
      <c r="I29" s="96"/>
      <c r="J29" s="97"/>
      <c r="K29" s="97"/>
      <c r="L29" s="96"/>
    </row>
    <row r="30" spans="1:12" ht="15">
      <c r="A30" s="41" t="s">
        <v>66</v>
      </c>
      <c r="B30" s="41"/>
      <c r="C30" s="14"/>
      <c r="D30" s="14"/>
      <c r="E30" s="14"/>
      <c r="F30" s="98">
        <v>0</v>
      </c>
      <c r="G30" s="96"/>
      <c r="H30" s="96">
        <v>31</v>
      </c>
      <c r="I30" s="96"/>
      <c r="J30" s="96">
        <v>0</v>
      </c>
      <c r="K30" s="96"/>
      <c r="L30" s="96">
        <f>SUM(F30:K30)</f>
        <v>31</v>
      </c>
    </row>
    <row r="31" spans="1:12" ht="15">
      <c r="A31" s="44"/>
      <c r="B31" s="41"/>
      <c r="C31" s="14"/>
      <c r="D31" s="14"/>
      <c r="E31" s="14"/>
      <c r="F31" s="98"/>
      <c r="G31" s="96"/>
      <c r="H31" s="96"/>
      <c r="I31" s="96"/>
      <c r="J31" s="97"/>
      <c r="K31" s="97"/>
      <c r="L31" s="97"/>
    </row>
    <row r="32" spans="1:12" ht="17.25" customHeight="1" thickBot="1">
      <c r="A32" s="91" t="s">
        <v>79</v>
      </c>
      <c r="B32" s="49"/>
      <c r="C32" s="14"/>
      <c r="D32" s="14"/>
      <c r="E32" s="14"/>
      <c r="F32" s="99">
        <f>SUM(F26:F31)</f>
        <v>19910</v>
      </c>
      <c r="G32" s="96"/>
      <c r="H32" s="99">
        <f>SUM(H26:H31)</f>
        <v>-7</v>
      </c>
      <c r="I32" s="96"/>
      <c r="J32" s="99">
        <f>SUM(J26:J31)</f>
        <v>25546</v>
      </c>
      <c r="K32" s="97"/>
      <c r="L32" s="100">
        <f>SUM(F32:K32)</f>
        <v>45449</v>
      </c>
    </row>
    <row r="33" spans="1:12" ht="15.75" thickTop="1">
      <c r="A33" s="14"/>
      <c r="B33" s="41"/>
      <c r="C33" s="14"/>
      <c r="D33" s="14"/>
      <c r="E33" s="14"/>
      <c r="F33" s="104"/>
      <c r="G33" s="96"/>
      <c r="H33" s="96"/>
      <c r="I33" s="96"/>
      <c r="J33" s="97"/>
      <c r="K33" s="97"/>
      <c r="L33" s="97"/>
    </row>
    <row r="34" spans="1:12" ht="15">
      <c r="A34" s="14"/>
      <c r="B34" s="14"/>
      <c r="C34" s="41"/>
      <c r="D34" s="14"/>
      <c r="E34" s="41"/>
      <c r="F34" s="101"/>
      <c r="G34" s="105"/>
      <c r="H34" s="105"/>
      <c r="I34" s="105"/>
      <c r="J34" s="103"/>
      <c r="K34" s="103"/>
      <c r="L34" s="103"/>
    </row>
    <row r="35" spans="1:12" ht="15">
      <c r="A35" s="14"/>
      <c r="B35" s="14"/>
      <c r="C35" s="14"/>
      <c r="D35" s="14"/>
      <c r="E35" s="14"/>
      <c r="F35" s="101"/>
      <c r="G35" s="102"/>
      <c r="H35" s="102"/>
      <c r="I35" s="102"/>
      <c r="J35" s="103"/>
      <c r="K35" s="103"/>
      <c r="L35" s="103"/>
    </row>
    <row r="36" spans="6:12" ht="15">
      <c r="F36" s="106"/>
      <c r="G36" s="103"/>
      <c r="H36" s="102"/>
      <c r="I36" s="102"/>
      <c r="J36" s="103"/>
      <c r="K36" s="103"/>
      <c r="L36" s="103"/>
    </row>
    <row r="37" spans="1:12" ht="15">
      <c r="A37" s="20"/>
      <c r="F37" s="106"/>
      <c r="G37" s="103"/>
      <c r="H37" s="102"/>
      <c r="I37" s="102"/>
      <c r="J37" s="103"/>
      <c r="K37" s="103"/>
      <c r="L37" s="103"/>
    </row>
    <row r="38" spans="1:12" ht="15">
      <c r="A38" s="8"/>
      <c r="F38" s="106"/>
      <c r="G38" s="103"/>
      <c r="H38" s="102"/>
      <c r="I38" s="102"/>
      <c r="J38" s="103"/>
      <c r="K38" s="103"/>
      <c r="L38" s="103"/>
    </row>
    <row r="39" spans="1:12" ht="15">
      <c r="A39" s="20"/>
      <c r="F39" s="106"/>
      <c r="G39" s="103"/>
      <c r="H39" s="102"/>
      <c r="I39" s="102"/>
      <c r="J39" s="103"/>
      <c r="K39" s="103"/>
      <c r="L39" s="103"/>
    </row>
    <row r="40" spans="1:12" ht="15">
      <c r="A40" s="20" t="str">
        <f>'CF'!A47</f>
        <v>This statement should be read in conjunction with the notes set out on pages 5 to 11of this interim financial report and the Company's </v>
      </c>
      <c r="F40" s="106"/>
      <c r="G40" s="103"/>
      <c r="H40" s="102"/>
      <c r="I40" s="102"/>
      <c r="J40" s="103"/>
      <c r="K40" s="103"/>
      <c r="L40" s="103"/>
    </row>
    <row r="41" spans="1:12" ht="15">
      <c r="A41" s="20" t="str">
        <f>'CF'!A48</f>
        <v>Annual Report for the year ended 31 March 2002.</v>
      </c>
      <c r="F41" s="106"/>
      <c r="G41" s="103"/>
      <c r="H41" s="102"/>
      <c r="I41" s="102"/>
      <c r="J41" s="103"/>
      <c r="K41" s="103"/>
      <c r="L41" s="103"/>
    </row>
    <row r="42" spans="6:12" ht="15">
      <c r="F42" s="106"/>
      <c r="G42" s="103"/>
      <c r="H42" s="102"/>
      <c r="I42" s="102"/>
      <c r="J42" s="103"/>
      <c r="K42" s="103"/>
      <c r="L42" s="103"/>
    </row>
    <row r="43" spans="6:12" ht="15">
      <c r="F43" s="106"/>
      <c r="G43" s="103"/>
      <c r="H43" s="102"/>
      <c r="I43" s="102"/>
      <c r="J43" s="103"/>
      <c r="K43" s="103"/>
      <c r="L43" s="103"/>
    </row>
    <row r="44" spans="6:12" ht="15">
      <c r="F44" s="106"/>
      <c r="G44" s="103"/>
      <c r="H44" s="102"/>
      <c r="I44" s="102"/>
      <c r="J44" s="103"/>
      <c r="K44" s="103"/>
      <c r="L44" s="103"/>
    </row>
    <row r="45" spans="6:12" ht="15">
      <c r="F45" s="106"/>
      <c r="G45" s="103"/>
      <c r="H45" s="102"/>
      <c r="I45" s="102"/>
      <c r="J45" s="103"/>
      <c r="K45" s="103"/>
      <c r="L45" s="103"/>
    </row>
    <row r="46" ht="15">
      <c r="F46" s="51"/>
    </row>
    <row r="47" ht="15">
      <c r="F47" s="51"/>
    </row>
    <row r="48" ht="15">
      <c r="F48" s="51"/>
    </row>
    <row r="49" ht="15">
      <c r="F49" s="51"/>
    </row>
  </sheetData>
  <printOptions/>
  <pageMargins left="0.76" right="0.72" top="0.8" bottom="1" header="0.5" footer="0.7"/>
  <pageSetup horizontalDpi="600" verticalDpi="600" orientation="portrait" paperSize="9" scale="80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workbookViewId="0" topLeftCell="G25">
      <selection activeCell="K35" sqref="K35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68.00390625" style="50" customWidth="1"/>
    <col min="6" max="6" width="14.00390625" style="55" customWidth="1"/>
    <col min="7" max="7" width="6.421875" style="14" customWidth="1"/>
    <col min="8" max="8" width="14.421875" style="14" customWidth="1"/>
    <col min="9" max="9" width="9.140625" style="14" customWidth="1"/>
    <col min="10" max="10" width="3.140625" style="1" customWidth="1"/>
    <col min="11" max="16384" width="9.140625" style="1" customWidth="1"/>
  </cols>
  <sheetData>
    <row r="1" ht="15">
      <c r="A1" s="16" t="s">
        <v>26</v>
      </c>
    </row>
    <row r="2" ht="15">
      <c r="A2" s="15" t="s">
        <v>32</v>
      </c>
    </row>
    <row r="3" ht="15">
      <c r="A3" s="15" t="s">
        <v>33</v>
      </c>
    </row>
    <row r="4" ht="15">
      <c r="A4" s="16" t="s">
        <v>67</v>
      </c>
    </row>
    <row r="5" ht="15">
      <c r="A5" s="16"/>
    </row>
    <row r="6" ht="15">
      <c r="A6" s="19" t="s">
        <v>56</v>
      </c>
    </row>
    <row r="7" spans="1:7" ht="15.75">
      <c r="A7" s="19" t="s">
        <v>93</v>
      </c>
      <c r="F7" s="56"/>
      <c r="G7" s="37"/>
    </row>
    <row r="9" spans="1:8" ht="15">
      <c r="A9" s="8" t="s">
        <v>34</v>
      </c>
      <c r="H9" s="39"/>
    </row>
    <row r="10" ht="15">
      <c r="H10" s="43"/>
    </row>
    <row r="11" spans="6:8" ht="15">
      <c r="F11" s="57" t="s">
        <v>94</v>
      </c>
      <c r="H11" s="39"/>
    </row>
    <row r="12" spans="2:10" ht="15">
      <c r="B12" s="2" t="s">
        <v>4</v>
      </c>
      <c r="C12" s="2"/>
      <c r="D12" s="2" t="s">
        <v>4</v>
      </c>
      <c r="F12" s="57" t="s">
        <v>81</v>
      </c>
      <c r="G12" s="38"/>
      <c r="H12" s="39"/>
      <c r="I12" s="43"/>
      <c r="J12" s="11"/>
    </row>
    <row r="13" spans="2:10" ht="15">
      <c r="B13" s="2" t="s">
        <v>5</v>
      </c>
      <c r="C13" s="2"/>
      <c r="D13" s="2" t="s">
        <v>6</v>
      </c>
      <c r="F13" s="57" t="s">
        <v>74</v>
      </c>
      <c r="G13" s="39"/>
      <c r="H13" s="39"/>
      <c r="I13" s="39"/>
      <c r="J13" s="11"/>
    </row>
    <row r="14" spans="2:10" ht="15">
      <c r="B14" s="2" t="s">
        <v>1</v>
      </c>
      <c r="C14" s="2"/>
      <c r="D14" s="2" t="s">
        <v>1</v>
      </c>
      <c r="F14" s="58" t="s">
        <v>1</v>
      </c>
      <c r="G14" s="38"/>
      <c r="H14" s="38"/>
      <c r="I14" s="43"/>
      <c r="J14" s="11"/>
    </row>
    <row r="15" spans="2:10" ht="15">
      <c r="B15" s="2"/>
      <c r="C15" s="2"/>
      <c r="D15" s="2"/>
      <c r="F15" s="58"/>
      <c r="G15" s="38"/>
      <c r="H15" s="38"/>
      <c r="I15" s="43"/>
      <c r="J15" s="11"/>
    </row>
    <row r="17" spans="1:9" ht="15" hidden="1">
      <c r="A17" s="41" t="s">
        <v>82</v>
      </c>
      <c r="B17" s="1">
        <v>44026</v>
      </c>
      <c r="D17" s="1">
        <v>41562</v>
      </c>
      <c r="E17" s="51"/>
      <c r="I17" s="59"/>
    </row>
    <row r="18" spans="5:9" ht="15" hidden="1">
      <c r="E18" s="52" t="s">
        <v>83</v>
      </c>
      <c r="F18" s="55">
        <v>37235</v>
      </c>
      <c r="I18" s="59"/>
    </row>
    <row r="19" spans="1:9" ht="15" hidden="1">
      <c r="A19" s="41"/>
      <c r="B19" s="45"/>
      <c r="C19" s="46"/>
      <c r="D19" s="45"/>
      <c r="E19" s="53" t="s">
        <v>84</v>
      </c>
      <c r="F19" s="18">
        <v>-18263</v>
      </c>
      <c r="I19" s="59"/>
    </row>
    <row r="20" spans="1:9" ht="15" hidden="1">
      <c r="A20" s="14"/>
      <c r="B20" s="14"/>
      <c r="C20" s="14"/>
      <c r="D20" s="14"/>
      <c r="E20" s="53" t="s">
        <v>85</v>
      </c>
      <c r="F20" s="36">
        <f>SUM(F18:F19)</f>
        <v>18972</v>
      </c>
      <c r="I20" s="59"/>
    </row>
    <row r="21" spans="1:9" ht="15" hidden="1">
      <c r="A21" s="41"/>
      <c r="B21" s="14"/>
      <c r="C21" s="14"/>
      <c r="D21" s="14"/>
      <c r="E21" s="54"/>
      <c r="F21" s="36"/>
      <c r="I21" s="59"/>
    </row>
    <row r="22" spans="1:9" ht="15" hidden="1">
      <c r="A22" s="41" t="s">
        <v>86</v>
      </c>
      <c r="B22" s="14"/>
      <c r="C22" s="14"/>
      <c r="D22" s="14"/>
      <c r="E22" s="54"/>
      <c r="F22" s="36">
        <f>817-F28</f>
        <v>817</v>
      </c>
      <c r="I22" s="59"/>
    </row>
    <row r="23" spans="1:9" ht="15" hidden="1">
      <c r="A23" s="41" t="s">
        <v>87</v>
      </c>
      <c r="B23" s="14"/>
      <c r="C23" s="14"/>
      <c r="D23" s="14"/>
      <c r="E23" s="54"/>
      <c r="F23" s="36">
        <f>-F20-F22-F26-F30+F35</f>
        <v>-18628</v>
      </c>
      <c r="I23" s="59"/>
    </row>
    <row r="24" spans="1:9" ht="15">
      <c r="A24" s="91" t="s">
        <v>88</v>
      </c>
      <c r="B24" s="14"/>
      <c r="C24" s="14"/>
      <c r="D24" s="14"/>
      <c r="E24" s="54"/>
      <c r="F24" s="36">
        <f>SUM(F20:F23)</f>
        <v>1161</v>
      </c>
      <c r="I24" s="59"/>
    </row>
    <row r="25" spans="1:9" ht="15">
      <c r="A25" s="48"/>
      <c r="B25" s="14"/>
      <c r="C25" s="14"/>
      <c r="D25" s="14"/>
      <c r="E25" s="54"/>
      <c r="F25" s="36"/>
      <c r="I25" s="59"/>
    </row>
    <row r="26" spans="1:9" ht="15">
      <c r="A26" s="91" t="s">
        <v>89</v>
      </c>
      <c r="B26" s="14"/>
      <c r="C26" s="14"/>
      <c r="D26" s="14"/>
      <c r="E26" s="54"/>
      <c r="F26" s="36">
        <f>SUM(F27:F28)</f>
        <v>-604</v>
      </c>
      <c r="I26" s="59"/>
    </row>
    <row r="27" spans="1:9" ht="15">
      <c r="A27" s="14"/>
      <c r="B27" s="14"/>
      <c r="C27" s="14"/>
      <c r="D27" s="14"/>
      <c r="E27" s="53" t="s">
        <v>59</v>
      </c>
      <c r="F27" s="137">
        <v>-604</v>
      </c>
      <c r="I27" s="59"/>
    </row>
    <row r="28" spans="1:9" ht="15">
      <c r="A28" s="14"/>
      <c r="B28" s="14"/>
      <c r="C28" s="14"/>
      <c r="D28" s="14"/>
      <c r="E28" s="53" t="s">
        <v>90</v>
      </c>
      <c r="F28" s="92">
        <v>0</v>
      </c>
      <c r="I28" s="59"/>
    </row>
    <row r="29" spans="1:9" ht="15">
      <c r="A29" s="14"/>
      <c r="B29" s="14"/>
      <c r="C29" s="14"/>
      <c r="D29" s="14"/>
      <c r="E29" s="54"/>
      <c r="F29" s="36"/>
      <c r="I29" s="59"/>
    </row>
    <row r="30" spans="1:9" ht="15">
      <c r="A30" s="91" t="s">
        <v>91</v>
      </c>
      <c r="B30" s="14"/>
      <c r="C30" s="14"/>
      <c r="D30" s="14"/>
      <c r="E30" s="54"/>
      <c r="F30" s="35">
        <f>SUM(F31:F32)</f>
        <v>-2159</v>
      </c>
      <c r="G30" s="41"/>
      <c r="H30" s="41"/>
      <c r="I30" s="59"/>
    </row>
    <row r="31" spans="1:9" ht="15">
      <c r="A31" s="48"/>
      <c r="B31" s="14"/>
      <c r="C31" s="14"/>
      <c r="D31" s="14"/>
      <c r="E31" s="53" t="s">
        <v>60</v>
      </c>
      <c r="F31" s="93">
        <v>-869</v>
      </c>
      <c r="G31" s="41"/>
      <c r="H31" s="41"/>
      <c r="I31" s="59"/>
    </row>
    <row r="32" spans="1:9" ht="15">
      <c r="A32" s="48"/>
      <c r="B32" s="14"/>
      <c r="C32" s="14"/>
      <c r="D32" s="14"/>
      <c r="E32" s="53" t="s">
        <v>96</v>
      </c>
      <c r="F32" s="94">
        <v>-1290</v>
      </c>
      <c r="G32" s="41"/>
      <c r="H32" s="41"/>
      <c r="I32" s="59"/>
    </row>
    <row r="33" spans="1:9" ht="15">
      <c r="A33" s="48"/>
      <c r="B33" s="14"/>
      <c r="C33" s="14"/>
      <c r="D33" s="14"/>
      <c r="E33" s="53"/>
      <c r="F33" s="35"/>
      <c r="G33" s="41"/>
      <c r="H33" s="41"/>
      <c r="I33" s="59"/>
    </row>
    <row r="34" spans="1:9" ht="15">
      <c r="A34" s="48"/>
      <c r="B34" s="14"/>
      <c r="C34" s="14"/>
      <c r="D34" s="14"/>
      <c r="E34" s="54"/>
      <c r="F34" s="18"/>
      <c r="I34" s="59"/>
    </row>
    <row r="35" spans="1:9" ht="15">
      <c r="A35" s="91" t="s">
        <v>92</v>
      </c>
      <c r="B35" s="41"/>
      <c r="C35" s="14"/>
      <c r="D35" s="41"/>
      <c r="E35" s="54"/>
      <c r="F35" s="35">
        <f>F39-F37</f>
        <v>-1602</v>
      </c>
      <c r="G35" s="41"/>
      <c r="H35" s="41"/>
      <c r="I35" s="41"/>
    </row>
    <row r="36" spans="1:9" ht="15">
      <c r="A36" s="14"/>
      <c r="B36" s="14"/>
      <c r="C36" s="14"/>
      <c r="D36" s="14"/>
      <c r="E36" s="54"/>
      <c r="F36" s="36"/>
      <c r="I36" s="59"/>
    </row>
    <row r="37" spans="1:6" ht="15">
      <c r="A37" s="41" t="s">
        <v>97</v>
      </c>
      <c r="B37" s="14"/>
      <c r="C37" s="14"/>
      <c r="D37" s="14"/>
      <c r="E37" s="54"/>
      <c r="F37" s="36">
        <v>1476</v>
      </c>
    </row>
    <row r="38" spans="1:6" ht="15">
      <c r="A38" s="14"/>
      <c r="B38" s="14"/>
      <c r="C38" s="14"/>
      <c r="D38" s="14"/>
      <c r="E38" s="54"/>
      <c r="F38" s="36"/>
    </row>
    <row r="39" spans="1:9" ht="18.75" customHeight="1" thickBot="1">
      <c r="A39" s="91" t="s">
        <v>95</v>
      </c>
      <c r="B39" s="41"/>
      <c r="C39" s="14"/>
      <c r="D39" s="41"/>
      <c r="E39" s="54"/>
      <c r="F39" s="90">
        <f>2428-2554</f>
        <v>-126</v>
      </c>
      <c r="G39" s="41"/>
      <c r="H39" s="41"/>
      <c r="I39" s="41"/>
    </row>
    <row r="40" spans="1:9" ht="15.75" thickTop="1">
      <c r="A40" s="14"/>
      <c r="B40" s="14"/>
      <c r="C40" s="14"/>
      <c r="D40" s="14"/>
      <c r="E40" s="54"/>
      <c r="F40" s="36"/>
      <c r="I40" s="59"/>
    </row>
    <row r="41" spans="1:9" ht="15">
      <c r="A41" s="14"/>
      <c r="B41" s="14"/>
      <c r="C41" s="14"/>
      <c r="D41" s="14"/>
      <c r="E41" s="54"/>
      <c r="F41" s="36"/>
      <c r="I41" s="59"/>
    </row>
    <row r="42" spans="1:9" ht="15">
      <c r="A42" s="14"/>
      <c r="B42" s="14"/>
      <c r="C42" s="14"/>
      <c r="D42" s="14"/>
      <c r="E42" s="54"/>
      <c r="F42" s="36"/>
      <c r="I42" s="59"/>
    </row>
    <row r="43" spans="1:9" ht="15">
      <c r="A43" s="14"/>
      <c r="B43" s="14"/>
      <c r="C43" s="14"/>
      <c r="D43" s="14"/>
      <c r="E43" s="54"/>
      <c r="F43" s="36"/>
      <c r="I43" s="59"/>
    </row>
    <row r="44" spans="1:9" ht="15">
      <c r="A44" s="14"/>
      <c r="B44" s="14"/>
      <c r="C44" s="14"/>
      <c r="D44" s="14"/>
      <c r="E44" s="54"/>
      <c r="F44" s="36"/>
      <c r="I44" s="59"/>
    </row>
    <row r="45" spans="1:9" ht="15">
      <c r="A45" s="14"/>
      <c r="B45" s="14"/>
      <c r="C45" s="14"/>
      <c r="D45" s="14"/>
      <c r="E45" s="54"/>
      <c r="F45" s="36"/>
      <c r="I45" s="59"/>
    </row>
    <row r="46" spans="1:9" ht="15">
      <c r="A46" s="44"/>
      <c r="B46" s="14"/>
      <c r="C46" s="14"/>
      <c r="D46" s="14"/>
      <c r="E46" s="54"/>
      <c r="F46" s="36"/>
      <c r="I46" s="59"/>
    </row>
    <row r="47" spans="1:9" ht="15">
      <c r="A47" s="20" t="s">
        <v>69</v>
      </c>
      <c r="B47" s="14"/>
      <c r="C47" s="14"/>
      <c r="D47" s="14"/>
      <c r="E47" s="54"/>
      <c r="F47" s="36"/>
      <c r="I47" s="59"/>
    </row>
    <row r="48" spans="1:9" ht="15">
      <c r="A48" s="44" t="s">
        <v>70</v>
      </c>
      <c r="B48" s="14"/>
      <c r="C48" s="14"/>
      <c r="D48" s="14"/>
      <c r="E48" s="54"/>
      <c r="F48" s="36"/>
      <c r="G48" s="36"/>
      <c r="H48" s="36"/>
      <c r="I48" s="59"/>
    </row>
    <row r="49" spans="1:9" ht="15">
      <c r="A49" s="14"/>
      <c r="B49" s="14"/>
      <c r="C49" s="14"/>
      <c r="D49" s="14"/>
      <c r="E49" s="54"/>
      <c r="F49" s="36"/>
      <c r="I49" s="59"/>
    </row>
    <row r="50" spans="1:9" ht="15">
      <c r="A50" s="44"/>
      <c r="B50" s="14"/>
      <c r="C50" s="14"/>
      <c r="D50" s="14"/>
      <c r="E50" s="54"/>
      <c r="F50" s="36"/>
      <c r="I50" s="59"/>
    </row>
    <row r="51" spans="1:9" ht="15">
      <c r="A51" s="14"/>
      <c r="B51" s="14"/>
      <c r="C51" s="14"/>
      <c r="D51" s="14"/>
      <c r="E51" s="54"/>
      <c r="F51" s="36"/>
      <c r="I51" s="59"/>
    </row>
    <row r="52" spans="1:9" ht="15">
      <c r="A52" s="44"/>
      <c r="B52" s="14"/>
      <c r="C52" s="14"/>
      <c r="D52" s="14"/>
      <c r="E52" s="54"/>
      <c r="F52" s="36"/>
      <c r="I52" s="59"/>
    </row>
    <row r="53" spans="1:9" ht="15">
      <c r="A53" s="14"/>
      <c r="B53" s="14"/>
      <c r="C53" s="14"/>
      <c r="D53" s="14"/>
      <c r="E53" s="54"/>
      <c r="F53" s="36"/>
      <c r="I53" s="59"/>
    </row>
    <row r="54" spans="1:9" ht="15">
      <c r="A54" s="14"/>
      <c r="B54" s="14"/>
      <c r="C54" s="14"/>
      <c r="D54" s="14"/>
      <c r="E54" s="54"/>
      <c r="F54" s="36"/>
      <c r="I54" s="59"/>
    </row>
    <row r="55" spans="1:9" ht="15">
      <c r="A55" s="14"/>
      <c r="B55" s="14"/>
      <c r="C55" s="14"/>
      <c r="D55" s="14"/>
      <c r="E55" s="54"/>
      <c r="F55" s="36"/>
      <c r="I55" s="59"/>
    </row>
    <row r="56" spans="1:9" ht="15">
      <c r="A56" s="14"/>
      <c r="B56" s="41"/>
      <c r="C56" s="14"/>
      <c r="D56" s="41"/>
      <c r="E56" s="54"/>
      <c r="F56" s="35"/>
      <c r="G56" s="41"/>
      <c r="H56" s="41"/>
      <c r="I56" s="41"/>
    </row>
    <row r="57" spans="1:9" ht="15">
      <c r="A57" s="14"/>
      <c r="B57" s="14"/>
      <c r="C57" s="14"/>
      <c r="D57" s="14"/>
      <c r="E57" s="54"/>
      <c r="F57" s="36"/>
      <c r="I57" s="41"/>
    </row>
    <row r="58" spans="5:9" ht="15">
      <c r="E58" s="51"/>
      <c r="I58" s="41"/>
    </row>
    <row r="59" spans="1:5" ht="15">
      <c r="A59" s="20"/>
      <c r="E59" s="51"/>
    </row>
    <row r="60" spans="1:5" ht="15">
      <c r="A60" s="8"/>
      <c r="E60" s="51"/>
    </row>
    <row r="61" ht="15">
      <c r="E61" s="51"/>
    </row>
    <row r="62" ht="15">
      <c r="E62" s="51"/>
    </row>
    <row r="63" ht="15">
      <c r="E63" s="51"/>
    </row>
    <row r="64" ht="15">
      <c r="E64" s="51"/>
    </row>
    <row r="65" ht="15">
      <c r="E65" s="51"/>
    </row>
    <row r="66" ht="15">
      <c r="E66" s="51"/>
    </row>
    <row r="67" ht="15">
      <c r="E67" s="51"/>
    </row>
    <row r="68" ht="15">
      <c r="E68" s="51"/>
    </row>
    <row r="69" ht="15">
      <c r="E69" s="51"/>
    </row>
    <row r="70" ht="15">
      <c r="E70" s="51"/>
    </row>
    <row r="71" ht="15">
      <c r="E71" s="51"/>
    </row>
  </sheetData>
  <printOptions/>
  <pageMargins left="0.59" right="0.35" top="0.79" bottom="0.5" header="0.5" footer="0.7"/>
  <pageSetup horizontalDpi="600" verticalDpi="600" orientation="portrait" paperSize="9" scale="80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2003-08-29T06:04:47Z</cp:lastPrinted>
  <dcterms:created xsi:type="dcterms:W3CDTF">2001-11-23T04:37:42Z</dcterms:created>
  <dcterms:modified xsi:type="dcterms:W3CDTF">2003-08-27T05:36:24Z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