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4"/>
  </bookViews>
  <sheets>
    <sheet name="Income Statement" sheetId="1" r:id="rId1"/>
    <sheet name="Income" sheetId="2" r:id="rId2"/>
    <sheet name="Bal Sheet" sheetId="3" r:id="rId3"/>
    <sheet name="Cashflow" sheetId="4" r:id="rId4"/>
    <sheet name="Equity" sheetId="5" r:id="rId5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2">'Bal Sheet'!$A:$IV</definedName>
    <definedName name="_xlnm.Print_Area" localSheetId="1">'Income'!$A$2:$F$39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<sst xmlns="http://schemas.openxmlformats.org/spreadsheetml/2006/main" count="259" uniqueCount="203">
  <si>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</si>
  <si>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</si>
  <si>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</si>
  <si>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</si>
  <si>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</si>
  <si>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</si>
  <si>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</si>
  <si>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</si>
  <si>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</si>
  <si>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</si>
  <si>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</si>
  <si>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</si>
  <si>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</si>
  <si>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</si>
  <si>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</si>
  <si>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</si>
  <si>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</si>
  <si>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</si>
  <si>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</si>
  <si>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</si>
  <si>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</si>
  <si>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</si>
  <si>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</si>
  <si>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</si>
  <si>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</si>
  <si>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</si>
  <si>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</si>
  <si>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</si>
  <si>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</si>
  <si>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</si>
  <si>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</si>
  <si>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</si>
  <si>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</si>
  <si>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</si>
  <si>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</si>
  <si>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</si>
  <si>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</si>
  <si>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</si>
  <si>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</si>
  <si>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</si>
  <si>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</si>
  <si>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</si>
  <si>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</si>
  <si>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</si>
  <si>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</si>
  <si>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</si>
  <si>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</si>
  <si>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</si>
  <si>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</si>
  <si>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</si>
  <si>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</si>
  <si>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</si>
  <si>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</si>
  <si>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</si>
  <si>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</si>
  <si>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</si>
  <si>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</si>
  <si>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</si>
  <si>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</si>
  <si>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</si>
  <si>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</si>
  <si>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</si>
  <si>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</si>
  <si>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</si>
  <si>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</si>
  <si>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</si>
  <si>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</si>
  <si>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</si>
  <si>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Basic (based on 27,681,500</t>
  </si>
  <si>
    <t>ordinary shares) -(sen)</t>
  </si>
  <si>
    <t>Land held for development</t>
  </si>
  <si>
    <t>before deducting minority interest</t>
  </si>
  <si>
    <t>Operating profit/(loss) after interest</t>
  </si>
  <si>
    <t>on borrowings, depreciation and</t>
  </si>
  <si>
    <t>amortisation, and exceptional items</t>
  </si>
  <si>
    <t>but before income tax, minority</t>
  </si>
  <si>
    <t>interests and extraordinary items</t>
  </si>
  <si>
    <t xml:space="preserve">Unaudited </t>
  </si>
  <si>
    <t xml:space="preserve">Audited </t>
  </si>
  <si>
    <t>RM</t>
  </si>
  <si>
    <t>CASHFLOW FROM OPERATING ACTIVITIES</t>
  </si>
  <si>
    <t>Loss before taxation</t>
  </si>
  <si>
    <t>Adjustments for :</t>
  </si>
  <si>
    <t>Amortisation of goodwill</t>
  </si>
  <si>
    <t>Bad debts written off</t>
  </si>
  <si>
    <t>Depreciation</t>
  </si>
  <si>
    <t>(Profit)/Loss on disposal of fixed assets</t>
  </si>
  <si>
    <t>Provision for diminution in value of investment</t>
  </si>
  <si>
    <t>Provision for doubtful debt</t>
  </si>
  <si>
    <t>Inventories written down</t>
  </si>
  <si>
    <t>Interest expense</t>
  </si>
  <si>
    <t>Interest income</t>
  </si>
  <si>
    <t>Operating (loss)/profit before working capital changes</t>
  </si>
  <si>
    <t>Decrease/(increase) in debtors</t>
  </si>
  <si>
    <t>Decrease/(increase) in stocks</t>
  </si>
  <si>
    <t>(Decrease)/increase in creditors</t>
  </si>
  <si>
    <t>Decrease/(increase) in due from related company</t>
  </si>
  <si>
    <t>(Decrease)/increase in due to related company</t>
  </si>
  <si>
    <t>Cash generated from/(used in) operations</t>
  </si>
  <si>
    <t>Interest paid</t>
  </si>
  <si>
    <t>Taxation paid</t>
  </si>
  <si>
    <t>Net cash generated from/(used in) operating activities</t>
  </si>
  <si>
    <t>CASHFLOW FROM INVESTING ACTIVITIES</t>
  </si>
  <si>
    <t>Purchase of additional shares in a subsidiary</t>
  </si>
  <si>
    <t>Development expenditure on land held for development</t>
  </si>
  <si>
    <t>Purchase of fixed assets</t>
  </si>
  <si>
    <t>Proceeds from disposal of fixed assets</t>
  </si>
  <si>
    <t>Interest received</t>
  </si>
  <si>
    <t>Net cash used in investing activities</t>
  </si>
  <si>
    <t>CASHFLOW FROM FINANCING ACTIVITIES</t>
  </si>
  <si>
    <t>Drawdown/(Repayment) of short term borrowings</t>
  </si>
  <si>
    <t>Repayment to hire purchase creditors</t>
  </si>
  <si>
    <t>Drawdown/(Repayment) of term loans</t>
  </si>
  <si>
    <t>Net cash (used in)/generated from financing activities</t>
  </si>
  <si>
    <t>Net increase/(decrease) in cash and cash equivalents</t>
  </si>
  <si>
    <t>Cash and cash equivalents as at 1 January 2002</t>
  </si>
  <si>
    <t>Cash and cash equivalents as at 30 September 2002</t>
  </si>
  <si>
    <t>Cash and cash equivalents comprise :</t>
  </si>
  <si>
    <t>Cash and bank balances</t>
  </si>
  <si>
    <t>Bank overdrafts</t>
  </si>
  <si>
    <t>NON-CURRENT ASSETS</t>
  </si>
  <si>
    <t>Property, plant and equipment</t>
  </si>
  <si>
    <t>Subsidiaries</t>
  </si>
  <si>
    <t>Other investment</t>
  </si>
  <si>
    <t>Goodwill on consolidation</t>
  </si>
  <si>
    <t>Intangible assets</t>
  </si>
  <si>
    <t>CURRENT ASSETS</t>
  </si>
  <si>
    <t>Due from subsidiaries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</si>
  <si>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</si>
  <si>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</si>
  <si>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</si>
  <si>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</si>
  <si>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</si>
  <si>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</si>
  <si>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</si>
  <si>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</si>
  <si>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</si>
  <si>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</si>
  <si>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</si>
  <si>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</si>
  <si>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</si>
  <si>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</si>
  <si>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Deffered taxation</t>
  </si>
  <si>
    <t>Revenue</t>
  </si>
  <si>
    <t>Other Operating Income</t>
  </si>
  <si>
    <t>Contract costs</t>
  </si>
  <si>
    <t>Raw mat. &amp; consumables used</t>
  </si>
  <si>
    <t>Changes in stocks of FG &amp; WIP</t>
  </si>
  <si>
    <t>Finished goods purchased</t>
  </si>
  <si>
    <t>Staff costs</t>
  </si>
  <si>
    <t>Other operating expenses</t>
  </si>
  <si>
    <t>Profit/(Loss) from operations</t>
  </si>
  <si>
    <t>Finance cost, net</t>
  </si>
  <si>
    <t>Profit/(Loss) before taxation</t>
  </si>
  <si>
    <t>Loss after taxation</t>
  </si>
  <si>
    <t>Minority interests</t>
  </si>
  <si>
    <t>Net Profit/(Loss) for the year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</si>
  <si>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</si>
  <si>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</si>
  <si>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</si>
  <si>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</si>
  <si>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</si>
  <si>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</si>
  <si>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</si>
  <si>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</si>
  <si>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</si>
  <si>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</si>
  <si>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</si>
  <si>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>At 1 January, 2002</t>
  </si>
  <si>
    <t xml:space="preserve">CONDENSED CONSOLIDATED INCOME STATEMENT 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</si>
  <si>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</si>
  <si>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</si>
  <si>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</si>
  <si>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At 31 December 2002</t>
  </si>
  <si>
    <t>Revaluation surplus</t>
  </si>
  <si>
    <t>Write-down in fixed assets</t>
  </si>
  <si>
    <t>Write-down in stocks</t>
  </si>
  <si>
    <t>Provision for doubtful debts</t>
  </si>
  <si>
    <t xml:space="preserve">Write down in Goodwill on Consolidation </t>
  </si>
  <si>
    <t>CUMMULATIVE PERIOD</t>
  </si>
  <si>
    <t>Year-to-date</t>
  </si>
  <si>
    <t>Current</t>
  </si>
  <si>
    <t>Last Year</t>
  </si>
  <si>
    <t>Fixed assets written down</t>
  </si>
  <si>
    <t>Goodwill on consolidation written down</t>
  </si>
  <si>
    <t xml:space="preserve">Contract cost written down </t>
  </si>
  <si>
    <t>4.</t>
  </si>
  <si>
    <t>Net tangible assets per share (RM)</t>
  </si>
  <si>
    <t xml:space="preserve">  (FOR INFORMATION ONLY)</t>
  </si>
  <si>
    <t>At 1 January, 2003</t>
  </si>
  <si>
    <t>Property, plant and machinery written off</t>
  </si>
  <si>
    <t>Draw down of term loan</t>
  </si>
  <si>
    <t>Total assets employed</t>
  </si>
  <si>
    <t xml:space="preserve">      CUMMULATIVE </t>
  </si>
  <si>
    <t xml:space="preserve"> PREVIOUS QUARTER</t>
  </si>
  <si>
    <t>These figures have not been audited and should be read in conjunction with the latest audited financial statements</t>
  </si>
  <si>
    <t>QUARTERLY REPORT ON CONSOLIDATED RESULTS FOR THE 3RD QUARTER ENDED 30 SEPTEMBER 2003</t>
  </si>
  <si>
    <t>FOR THE PERIOD ENDED 30 SEPTEMBER 2003</t>
  </si>
  <si>
    <t>AS AT 30 SEPTEMBER 2003</t>
  </si>
  <si>
    <t>30/09/2003</t>
  </si>
  <si>
    <t>30/09/2002</t>
  </si>
  <si>
    <t>At 30 September 2003</t>
  </si>
  <si>
    <t>&lt;-------------- Non-distributable --------------&gt;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</si>
</sst>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dd\-mmm\-yy"/>
    <numFmt numFmtId="189" formatCode="_(* #,##0.000_);_(* \(#,##0.000\);_(* &quot;-&quot;??_);_(@_)"/>
    <numFmt numFmtId="190" formatCode="_(* #,##0.0000_);_(* \(#,##0.0000\);_(* &quot;-&quot;??_);_(@_)"/>
  </numFmts>
  <fonts count="2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Border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41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41" fontId="5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41" fontId="6" fillId="0" borderId="0" xfId="21" applyNumberFormat="1" applyFont="1" applyAlignment="1">
      <alignment horizontal="center"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41" fontId="1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1" fillId="0" borderId="0" xfId="21" applyFont="1" applyAlignment="1" quotePrefix="1">
      <alignment horizontal="center"/>
      <protection/>
    </xf>
    <xf numFmtId="0" fontId="6" fillId="0" borderId="0" xfId="21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2" xfId="15" applyNumberFormat="1" applyFont="1" applyBorder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1" applyFont="1" applyBorder="1" applyAlignment="1">
      <alignment horizontal="center"/>
      <protection/>
    </xf>
    <xf numFmtId="37" fontId="0" fillId="0" borderId="0" xfId="21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right"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178" fontId="9" fillId="0" borderId="0" xfId="19" applyFont="1">
      <alignment/>
      <protection/>
    </xf>
    <xf numFmtId="0" fontId="2" fillId="0" borderId="0" xfId="19">
      <alignment/>
      <protection/>
    </xf>
    <xf numFmtId="178" fontId="8" fillId="0" borderId="0" xfId="19" applyFont="1">
      <alignment horizontal="center"/>
      <protection/>
    </xf>
    <xf numFmtId="186" fontId="8" fillId="0" borderId="0" xfId="19" applyNumberFormat="1" applyFont="1">
      <alignment horizontal="center"/>
      <protection/>
    </xf>
    <xf numFmtId="178" fontId="9" fillId="0" borderId="0" xfId="19" applyFont="1">
      <alignment horizontal="center"/>
      <protection/>
    </xf>
    <xf numFmtId="178" fontId="9" fillId="0" borderId="3" xfId="19" applyFont="1">
      <alignment/>
      <protection/>
    </xf>
    <xf numFmtId="178" fontId="8" fillId="0" borderId="4" xfId="19" applyFont="1">
      <alignment/>
      <protection/>
    </xf>
    <xf numFmtId="0" fontId="8" fillId="0" borderId="0" xfId="19" applyFont="1">
      <alignment/>
      <protection/>
    </xf>
    <xf numFmtId="178" fontId="8" fillId="0" borderId="0" xfId="19" applyFont="1">
      <alignment/>
      <protection/>
    </xf>
    <xf numFmtId="178" fontId="8" fillId="0" borderId="5" xfId="19" applyFont="1" applyBorder="1">
      <alignment/>
      <protection/>
    </xf>
    <xf numFmtId="178" fontId="8" fillId="0" borderId="5" xfId="19" applyFont="1" applyBorder="1">
      <alignment/>
      <protection/>
    </xf>
    <xf numFmtId="0" fontId="10" fillId="0" borderId="0" xfId="19" applyFont="1">
      <alignment/>
      <protection/>
    </xf>
    <xf numFmtId="178" fontId="10" fillId="0" borderId="0" xfId="19" applyNumberFormat="1" applyFont="1">
      <alignment/>
      <protection/>
    </xf>
    <xf numFmtId="0" fontId="11" fillId="0" borderId="0" xfId="19" applyFont="1" applyProtection="1">
      <alignment/>
      <protection locked="0"/>
    </xf>
    <xf numFmtId="0" fontId="10" fillId="0" borderId="0" xfId="19" applyFont="1" applyBorder="1">
      <alignment/>
      <protection/>
    </xf>
    <xf numFmtId="0" fontId="2" fillId="0" borderId="0" xfId="19" applyProtection="1">
      <alignment/>
      <protection locked="0"/>
    </xf>
    <xf numFmtId="0" fontId="2" fillId="0" borderId="0" xfId="19" applyFont="1" applyProtection="1">
      <alignment/>
      <protection locked="0"/>
    </xf>
    <xf numFmtId="0" fontId="2" fillId="0" borderId="0" xfId="19" applyFont="1">
      <alignment/>
      <protection/>
    </xf>
    <xf numFmtId="0" fontId="1" fillId="0" borderId="0" xfId="19" applyFont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center"/>
      <protection locked="0"/>
    </xf>
    <xf numFmtId="0" fontId="1" fillId="0" borderId="0" xfId="19" applyFont="1" applyAlignment="1">
      <alignment horizontal="center"/>
      <protection/>
    </xf>
    <xf numFmtId="0" fontId="2" fillId="0" borderId="0" xfId="19" applyFont="1" applyAlignment="1" applyProtection="1">
      <alignment horizontal="center"/>
      <protection locked="0"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19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6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0" xfId="15" applyNumberFormat="1" applyFont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19" applyFont="1" applyBorder="1">
      <alignment/>
      <protection/>
    </xf>
    <xf numFmtId="37" fontId="2" fillId="0" borderId="0" xfId="19" applyNumberFormat="1" applyFont="1">
      <alignment/>
      <protection/>
    </xf>
    <xf numFmtId="37" fontId="2" fillId="0" borderId="2" xfId="19" applyNumberFormat="1" applyFont="1" applyBorder="1">
      <alignment/>
      <protection/>
    </xf>
    <xf numFmtId="37" fontId="1" fillId="0" borderId="6" xfId="19" applyNumberFormat="1" applyFont="1" applyBorder="1">
      <alignment/>
      <protection/>
    </xf>
    <xf numFmtId="0" fontId="2" fillId="0" borderId="0" xfId="19" applyBorder="1">
      <alignment/>
      <protection/>
    </xf>
    <xf numFmtId="0" fontId="11" fillId="0" borderId="0" xfId="19" applyFont="1" applyAlignment="1">
      <alignment vertical="center"/>
      <protection/>
    </xf>
    <xf numFmtId="0" fontId="2" fillId="0" borderId="0" xfId="19" applyAlignment="1">
      <alignment vertical="center"/>
      <protection/>
    </xf>
    <xf numFmtId="0" fontId="2" fillId="0" borderId="0" xfId="19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1" fillId="0" borderId="0" xfId="19" applyFont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178" fontId="2" fillId="0" borderId="0" xfId="15" applyNumberFormat="1" applyAlignment="1">
      <alignment vertical="center"/>
    </xf>
    <xf numFmtId="178" fontId="2" fillId="0" borderId="0" xfId="15" applyNumberFormat="1" applyBorder="1" applyAlignment="1">
      <alignment vertical="center"/>
    </xf>
    <xf numFmtId="178" fontId="2" fillId="0" borderId="7" xfId="15" applyNumberFormat="1" applyBorder="1" applyAlignment="1">
      <alignment vertical="center"/>
    </xf>
    <xf numFmtId="0" fontId="2" fillId="0" borderId="0" xfId="19" applyFont="1" applyFill="1" applyAlignment="1">
      <alignment vertical="center"/>
      <protection/>
    </xf>
    <xf numFmtId="178" fontId="14" fillId="0" borderId="0" xfId="15" applyNumberFormat="1" applyFont="1" applyBorder="1" applyAlignment="1">
      <alignment vertical="center"/>
    </xf>
    <xf numFmtId="178" fontId="2" fillId="0" borderId="1" xfId="15" applyNumberFormat="1" applyBorder="1" applyAlignment="1">
      <alignment vertical="center"/>
    </xf>
    <xf numFmtId="178" fontId="2" fillId="0" borderId="6" xfId="15" applyNumberFormat="1" applyBorder="1" applyAlignment="1">
      <alignment vertical="center"/>
    </xf>
    <xf numFmtId="41" fontId="1" fillId="0" borderId="0" xfId="20" applyNumberFormat="1" applyFont="1" applyBorder="1">
      <alignment/>
      <protection/>
    </xf>
    <xf numFmtId="41" fontId="2" fillId="0" borderId="0" xfId="20" applyNumberFormat="1" applyFont="1" applyBorder="1">
      <alignment/>
      <protection/>
    </xf>
    <xf numFmtId="41" fontId="16" fillId="0" borderId="0" xfId="20" applyNumberFormat="1" applyFont="1" applyBorder="1" applyAlignment="1">
      <alignment horizontal="left"/>
      <protection/>
    </xf>
    <xf numFmtId="0" fontId="2" fillId="0" borderId="0" xfId="20" applyFont="1" applyBorder="1">
      <alignment/>
      <protection/>
    </xf>
    <xf numFmtId="41" fontId="15" fillId="0" borderId="0" xfId="20" applyNumberFormat="1" applyFont="1" applyBorder="1" applyAlignment="1">
      <alignment horizontal="left"/>
      <protection/>
    </xf>
    <xf numFmtId="41" fontId="15" fillId="0" borderId="0" xfId="20" applyNumberFormat="1" applyFont="1" applyBorder="1">
      <alignment/>
      <protection/>
    </xf>
    <xf numFmtId="41" fontId="15" fillId="0" borderId="0" xfId="20" applyNumberFormat="1" applyFont="1" applyBorder="1" applyAlignment="1">
      <alignment horizontal="right"/>
      <protection/>
    </xf>
    <xf numFmtId="41" fontId="15" fillId="0" borderId="0" xfId="20" applyNumberFormat="1" applyFont="1" applyFill="1" applyBorder="1">
      <alignment/>
      <protection/>
    </xf>
    <xf numFmtId="41" fontId="17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1" fontId="16" fillId="0" borderId="0" xfId="20" applyNumberFormat="1" applyFont="1" applyBorder="1">
      <alignment/>
      <protection/>
    </xf>
    <xf numFmtId="41" fontId="17" fillId="0" borderId="0" xfId="20" applyNumberFormat="1" applyFont="1" applyBorder="1">
      <alignment/>
      <protection/>
    </xf>
    <xf numFmtId="41" fontId="15" fillId="0" borderId="0" xfId="20" applyNumberFormat="1" applyFont="1" applyBorder="1">
      <alignment/>
      <protection/>
    </xf>
    <xf numFmtId="41" fontId="18" fillId="0" borderId="0" xfId="20" applyNumberFormat="1" applyFont="1" applyBorder="1">
      <alignment/>
      <protection/>
    </xf>
    <xf numFmtId="49" fontId="11" fillId="0" borderId="0" xfId="19" applyNumberFormat="1" applyFont="1" applyProtection="1">
      <alignment/>
      <protection locked="0"/>
    </xf>
    <xf numFmtId="0" fontId="11" fillId="0" borderId="0" xfId="19" applyFont="1">
      <alignment/>
      <protection/>
    </xf>
    <xf numFmtId="0" fontId="2" fillId="0" borderId="0" xfId="19" applyAlignment="1">
      <alignment horizontal="center"/>
      <protection/>
    </xf>
    <xf numFmtId="0" fontId="1" fillId="0" borderId="0" xfId="19" applyFont="1" applyAlignment="1" quotePrefix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6" xfId="15" applyNumberFormat="1" applyBorder="1" applyAlignment="1">
      <alignment/>
    </xf>
    <xf numFmtId="0" fontId="1" fillId="0" borderId="0" xfId="19" applyFont="1" applyBorder="1" applyAlignment="1">
      <alignment horizontal="center" vertical="center"/>
      <protection/>
    </xf>
    <xf numFmtId="0" fontId="13" fillId="0" borderId="0" xfId="19" applyFont="1" applyBorder="1" applyAlignment="1">
      <alignment horizontal="center" vertical="center"/>
      <protection/>
    </xf>
    <xf numFmtId="188" fontId="1" fillId="0" borderId="0" xfId="19" applyNumberFormat="1" applyFont="1" applyAlignment="1" applyProtection="1">
      <alignment horizontal="center"/>
      <protection locked="0"/>
    </xf>
    <xf numFmtId="178" fontId="2" fillId="0" borderId="0" xfId="19" applyNumberFormat="1" applyAlignment="1">
      <alignment vertical="center"/>
      <protection/>
    </xf>
    <xf numFmtId="0" fontId="2" fillId="0" borderId="1" xfId="19" applyBorder="1" applyAlignment="1">
      <alignment vertical="center"/>
      <protection/>
    </xf>
    <xf numFmtId="0" fontId="19" fillId="0" borderId="0" xfId="19" applyFont="1">
      <alignment/>
      <protection/>
    </xf>
    <xf numFmtId="0" fontId="20" fillId="0" borderId="0" xfId="19" applyFont="1">
      <alignment/>
      <protection/>
    </xf>
    <xf numFmtId="178" fontId="2" fillId="0" borderId="0" xfId="19" applyNumberFormat="1" applyFont="1">
      <alignment/>
      <protection/>
    </xf>
    <xf numFmtId="0" fontId="6" fillId="0" borderId="0" xfId="21" applyFont="1" applyAlignment="1" quotePrefix="1">
      <alignment horizontal="left"/>
      <protection/>
    </xf>
    <xf numFmtId="190" fontId="0" fillId="0" borderId="0" xfId="15" applyNumberFormat="1" applyFont="1" applyAlignment="1">
      <alignment horizontal="center"/>
    </xf>
    <xf numFmtId="0" fontId="1" fillId="0" borderId="0" xfId="19" applyFont="1" applyAlignment="1">
      <alignment vertical="center"/>
      <protection/>
    </xf>
    <xf numFmtId="178" fontId="2" fillId="0" borderId="0" xfId="15" applyNumberFormat="1" applyFont="1" applyAlignment="1">
      <alignment vertical="center"/>
    </xf>
    <xf numFmtId="178" fontId="1" fillId="0" borderId="0" xfId="15" applyNumberFormat="1" applyFont="1" applyBorder="1" applyAlignment="1">
      <alignment/>
    </xf>
    <xf numFmtId="178" fontId="16" fillId="0" borderId="0" xfId="15" applyNumberFormat="1" applyFont="1" applyBorder="1" applyAlignment="1">
      <alignment horizontal="left"/>
    </xf>
    <xf numFmtId="178" fontId="15" fillId="0" borderId="0" xfId="15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21" fillId="0" borderId="0" xfId="21" applyFont="1">
      <alignment/>
      <protection/>
    </xf>
    <xf numFmtId="0" fontId="1" fillId="0" borderId="0" xfId="19" applyFont="1" applyAlignment="1">
      <alignment horizontal="center" vertical="center"/>
      <protection/>
    </xf>
    <xf numFmtId="0" fontId="17" fillId="0" borderId="0" xfId="19" applyFont="1" applyAlignment="1">
      <alignment vertical="center"/>
      <protection/>
    </xf>
    <xf numFmtId="0" fontId="10" fillId="0" borderId="0" xfId="19" applyFo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KLSE0902" xfId="19"/>
    <cellStyle name="Normal_P&amp;L" xfId="20"/>
    <cellStyle name="Normal_Poh Huat Q2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zoomScale="90" zoomScaleNormal="90" workbookViewId="0" topLeftCell="A52">
      <selection activeCell="A1" sqref="A1:L64"/>
    </sheetView>
  </sheetViews>
  <sheetFormatPr defaultColWidth="9.00390625" defaultRowHeight="14.25"/>
  <cols>
    <col min="1" max="1" width="3.75390625" style="10" customWidth="1"/>
    <col min="2" max="3" width="3.75390625" style="6" customWidth="1"/>
    <col min="4" max="4" width="8.00390625" style="6" customWidth="1"/>
    <col min="5" max="5" width="19.87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2.00390625" style="4" customWidth="1"/>
    <col min="10" max="10" width="13.25390625" style="5" customWidth="1"/>
    <col min="11" max="11" width="1.4921875" style="4" customWidth="1"/>
    <col min="12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66</v>
      </c>
      <c r="B1" s="3"/>
      <c r="C1" s="3"/>
      <c r="D1" s="3"/>
      <c r="E1" s="3"/>
    </row>
    <row r="2" ht="14.25">
      <c r="A2" s="6"/>
    </row>
    <row r="3" spans="1:19" s="7" customFormat="1" ht="15.75">
      <c r="A3" s="122" t="s">
        <v>196</v>
      </c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</row>
    <row r="4" ht="14.25">
      <c r="A4" s="13" t="s">
        <v>195</v>
      </c>
    </row>
    <row r="6" spans="6:12" ht="15">
      <c r="F6" s="11"/>
      <c r="G6" s="11" t="s">
        <v>12</v>
      </c>
      <c r="H6" s="11"/>
      <c r="I6" s="11"/>
      <c r="J6" s="12"/>
      <c r="K6" s="11" t="s">
        <v>67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1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1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8" t="s">
        <v>199</v>
      </c>
      <c r="G11" s="15"/>
      <c r="H11" s="18" t="s">
        <v>200</v>
      </c>
      <c r="I11" s="15"/>
      <c r="J11" s="18" t="str">
        <f>F11</f>
        <v>30/09/2003</v>
      </c>
      <c r="K11" s="15"/>
      <c r="L11" s="18" t="str">
        <f>H11</f>
        <v>30/09/2002</v>
      </c>
      <c r="M11" s="17"/>
      <c r="N11" s="1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2" ht="15">
      <c r="A14" s="19" t="s">
        <v>1</v>
      </c>
      <c r="B14" s="6" t="s">
        <v>19</v>
      </c>
      <c r="C14" s="6" t="s">
        <v>20</v>
      </c>
      <c r="F14" s="20">
        <v>13297</v>
      </c>
      <c r="G14" s="21"/>
      <c r="H14" s="20">
        <v>5993</v>
      </c>
      <c r="I14" s="21"/>
      <c r="J14" s="20">
        <v>25101</v>
      </c>
      <c r="K14" s="21"/>
      <c r="L14" s="20">
        <v>15973</v>
      </c>
    </row>
    <row r="15" spans="2:12" ht="17.25" customHeight="1">
      <c r="B15" s="6" t="s">
        <v>21</v>
      </c>
      <c r="C15" s="6" t="s">
        <v>22</v>
      </c>
      <c r="F15" s="22">
        <v>0</v>
      </c>
      <c r="G15" s="21"/>
      <c r="H15" s="22"/>
      <c r="I15" s="21"/>
      <c r="J15" s="22"/>
      <c r="K15" s="21"/>
      <c r="L15" s="22"/>
    </row>
    <row r="16" spans="2:12" ht="17.25" customHeight="1">
      <c r="B16" s="6" t="s">
        <v>23</v>
      </c>
      <c r="C16" s="6" t="s">
        <v>24</v>
      </c>
      <c r="F16" s="21"/>
      <c r="G16" s="21"/>
      <c r="H16" s="21"/>
      <c r="I16" s="21"/>
      <c r="J16" s="21"/>
      <c r="K16" s="21"/>
      <c r="L16" s="21"/>
    </row>
    <row r="17" spans="3:12" ht="15">
      <c r="C17" s="6" t="s">
        <v>25</v>
      </c>
      <c r="F17" s="20">
        <v>464</v>
      </c>
      <c r="G17" s="21"/>
      <c r="H17" s="20">
        <v>315</v>
      </c>
      <c r="I17" s="21"/>
      <c r="J17" s="20">
        <v>1288</v>
      </c>
      <c r="K17" s="21"/>
      <c r="L17" s="20">
        <v>953</v>
      </c>
    </row>
    <row r="18" spans="6:12" ht="15">
      <c r="F18" s="21"/>
      <c r="G18" s="21"/>
      <c r="H18" s="21"/>
      <c r="I18" s="21"/>
      <c r="J18" s="21"/>
      <c r="K18" s="21"/>
      <c r="L18" s="21"/>
    </row>
    <row r="19" spans="1:12" ht="15">
      <c r="A19" s="19" t="s">
        <v>2</v>
      </c>
      <c r="B19" s="6" t="s">
        <v>19</v>
      </c>
      <c r="C19" s="6" t="s">
        <v>26</v>
      </c>
      <c r="F19" s="21">
        <v>915</v>
      </c>
      <c r="G19" s="21">
        <v>-921</v>
      </c>
      <c r="H19" s="21">
        <v>-285</v>
      </c>
      <c r="I19" s="21"/>
      <c r="J19" s="21">
        <v>2090</v>
      </c>
      <c r="K19" s="21"/>
      <c r="L19" s="21">
        <v>-877</v>
      </c>
    </row>
    <row r="20" spans="3:12" ht="15">
      <c r="C20" s="6" t="s">
        <v>27</v>
      </c>
      <c r="F20" s="21"/>
      <c r="G20" s="21"/>
      <c r="H20" s="21"/>
      <c r="I20" s="21"/>
      <c r="J20" s="21"/>
      <c r="K20" s="21"/>
      <c r="L20" s="21"/>
    </row>
    <row r="21" spans="3:12" ht="15">
      <c r="C21" s="6" t="s">
        <v>28</v>
      </c>
      <c r="F21" s="21"/>
      <c r="G21" s="21"/>
      <c r="H21" s="21"/>
      <c r="I21" s="21"/>
      <c r="J21" s="21"/>
      <c r="K21" s="21"/>
      <c r="L21" s="21"/>
    </row>
    <row r="22" spans="3:12" ht="15">
      <c r="C22" s="6" t="s">
        <v>29</v>
      </c>
      <c r="F22" s="21"/>
      <c r="G22" s="21"/>
      <c r="H22" s="21"/>
      <c r="I22" s="21"/>
      <c r="J22" s="21"/>
      <c r="K22" s="21"/>
      <c r="L22" s="21"/>
    </row>
    <row r="23" spans="3:12" ht="15">
      <c r="C23" s="6" t="s">
        <v>30</v>
      </c>
      <c r="F23" s="21"/>
      <c r="G23" s="21"/>
      <c r="H23" s="21"/>
      <c r="I23" s="21"/>
      <c r="J23" s="21"/>
      <c r="K23" s="21"/>
      <c r="L23" s="21"/>
    </row>
    <row r="24" spans="3:12" ht="15">
      <c r="C24" s="6" t="s">
        <v>31</v>
      </c>
      <c r="F24" s="21"/>
      <c r="G24" s="21"/>
      <c r="H24" s="21"/>
      <c r="I24" s="21"/>
      <c r="J24" s="21"/>
      <c r="K24" s="21"/>
      <c r="L24" s="21"/>
    </row>
    <row r="25" spans="2:12" ht="15">
      <c r="B25" s="6" t="s">
        <v>21</v>
      </c>
      <c r="C25" s="6" t="s">
        <v>32</v>
      </c>
      <c r="F25" s="21">
        <v>2156</v>
      </c>
      <c r="G25" s="21">
        <v>1895</v>
      </c>
      <c r="H25" s="21">
        <v>2076</v>
      </c>
      <c r="I25" s="21"/>
      <c r="J25" s="21">
        <v>6379</v>
      </c>
      <c r="K25" s="21"/>
      <c r="L25" s="21">
        <v>5731</v>
      </c>
    </row>
    <row r="26" spans="2:12" ht="15">
      <c r="B26" s="6" t="s">
        <v>23</v>
      </c>
      <c r="C26" s="6" t="s">
        <v>33</v>
      </c>
      <c r="F26" s="21">
        <v>458</v>
      </c>
      <c r="G26" s="21"/>
      <c r="H26" s="21">
        <v>446</v>
      </c>
      <c r="I26" s="21"/>
      <c r="J26" s="21">
        <v>1354</v>
      </c>
      <c r="K26" s="21"/>
      <c r="L26" s="21">
        <v>1438</v>
      </c>
    </row>
    <row r="27" spans="2:12" ht="15">
      <c r="B27" s="6" t="s">
        <v>34</v>
      </c>
      <c r="C27" s="6" t="s">
        <v>35</v>
      </c>
      <c r="F27" s="23"/>
      <c r="G27" s="21"/>
      <c r="H27" s="23"/>
      <c r="I27" s="21"/>
      <c r="J27" s="23"/>
      <c r="K27" s="21"/>
      <c r="L27" s="20"/>
    </row>
    <row r="28" spans="2:12" ht="15">
      <c r="B28" s="6" t="s">
        <v>36</v>
      </c>
      <c r="C28" s="6" t="s">
        <v>72</v>
      </c>
      <c r="F28" s="21">
        <f>F19-F25-F26+F27</f>
        <v>-1699</v>
      </c>
      <c r="G28" s="21"/>
      <c r="H28" s="21">
        <f>H19-H25-H26+H27</f>
        <v>-2807</v>
      </c>
      <c r="I28" s="21"/>
      <c r="J28" s="21">
        <f>J19-J25-J26+J27</f>
        <v>-5643</v>
      </c>
      <c r="K28" s="21"/>
      <c r="L28" s="21">
        <f>L19-L25-L26+L27</f>
        <v>-8046</v>
      </c>
    </row>
    <row r="29" spans="3:12" ht="15">
      <c r="C29" s="6" t="s">
        <v>73</v>
      </c>
      <c r="F29" s="21"/>
      <c r="G29" s="21"/>
      <c r="H29" s="21"/>
      <c r="I29" s="21"/>
      <c r="J29" s="21"/>
      <c r="K29" s="21"/>
      <c r="L29" s="21"/>
    </row>
    <row r="30" spans="3:12" ht="15">
      <c r="C30" s="6" t="s">
        <v>74</v>
      </c>
      <c r="F30" s="21"/>
      <c r="G30" s="21"/>
      <c r="H30" s="21"/>
      <c r="I30" s="21"/>
      <c r="J30" s="21"/>
      <c r="K30" s="21"/>
      <c r="L30" s="21"/>
    </row>
    <row r="31" spans="3:12" ht="15">
      <c r="C31" s="6" t="s">
        <v>75</v>
      </c>
      <c r="F31" s="21"/>
      <c r="G31" s="21"/>
      <c r="H31" s="21"/>
      <c r="I31" s="21"/>
      <c r="J31" s="21"/>
      <c r="K31" s="21"/>
      <c r="L31" s="21"/>
    </row>
    <row r="32" spans="3:12" ht="15">
      <c r="C32" s="6" t="s">
        <v>76</v>
      </c>
      <c r="F32" s="21"/>
      <c r="G32" s="21"/>
      <c r="H32" s="21"/>
      <c r="I32" s="21"/>
      <c r="J32" s="21"/>
      <c r="K32" s="21"/>
      <c r="L32" s="21"/>
    </row>
    <row r="33" spans="2:16" ht="15">
      <c r="B33" s="6" t="s">
        <v>37</v>
      </c>
      <c r="C33" s="6" t="s">
        <v>38</v>
      </c>
      <c r="F33" s="24" t="s">
        <v>39</v>
      </c>
      <c r="G33" s="24"/>
      <c r="H33" s="24" t="s">
        <v>39</v>
      </c>
      <c r="I33" s="24"/>
      <c r="J33" s="24" t="s">
        <v>39</v>
      </c>
      <c r="K33" s="24"/>
      <c r="L33" s="24"/>
      <c r="M33" s="25"/>
      <c r="N33" s="25"/>
      <c r="O33" s="25"/>
      <c r="P33" s="25"/>
    </row>
    <row r="34" spans="3:12" ht="15">
      <c r="C34" s="6" t="s">
        <v>40</v>
      </c>
      <c r="F34" s="20">
        <v>0</v>
      </c>
      <c r="G34" s="21"/>
      <c r="H34" s="20">
        <v>0</v>
      </c>
      <c r="I34" s="21"/>
      <c r="J34" s="20">
        <v>0</v>
      </c>
      <c r="K34" s="21"/>
      <c r="L34" s="20"/>
    </row>
    <row r="35" spans="2:12" ht="15">
      <c r="B35" s="6" t="s">
        <v>41</v>
      </c>
      <c r="C35" s="6" t="s">
        <v>42</v>
      </c>
      <c r="F35" s="21">
        <f>+F34+F28</f>
        <v>-1699</v>
      </c>
      <c r="G35" s="21"/>
      <c r="H35" s="21">
        <f>+H34+H28</f>
        <v>-2807</v>
      </c>
      <c r="I35" s="21"/>
      <c r="J35" s="21">
        <f>+J34+J28</f>
        <v>-5643</v>
      </c>
      <c r="K35" s="21"/>
      <c r="L35" s="21">
        <f>+L34+L28</f>
        <v>-8046</v>
      </c>
    </row>
    <row r="36" spans="3:12" ht="15">
      <c r="C36" s="6" t="s">
        <v>30</v>
      </c>
      <c r="F36" s="21"/>
      <c r="G36" s="21"/>
      <c r="H36" s="21"/>
      <c r="I36" s="21"/>
      <c r="J36" s="21"/>
      <c r="K36" s="21"/>
      <c r="L36" s="21"/>
    </row>
    <row r="37" spans="3:12" ht="15">
      <c r="C37" s="6" t="s">
        <v>31</v>
      </c>
      <c r="F37" s="21"/>
      <c r="G37" s="21"/>
      <c r="H37" s="21"/>
      <c r="I37" s="21"/>
      <c r="J37" s="21"/>
      <c r="K37" s="21"/>
      <c r="L37" s="21"/>
    </row>
    <row r="38" spans="2:14" ht="15">
      <c r="B38" s="6" t="s">
        <v>43</v>
      </c>
      <c r="C38" s="6" t="s">
        <v>44</v>
      </c>
      <c r="F38" s="20">
        <v>1</v>
      </c>
      <c r="G38" s="21"/>
      <c r="H38" s="20">
        <v>26</v>
      </c>
      <c r="I38" s="21"/>
      <c r="J38" s="20">
        <v>0</v>
      </c>
      <c r="K38" s="21"/>
      <c r="L38" s="20">
        <v>-50</v>
      </c>
      <c r="M38" s="26"/>
      <c r="N38" s="26"/>
    </row>
    <row r="39" spans="2:14" ht="15">
      <c r="B39" s="6" t="s">
        <v>45</v>
      </c>
      <c r="C39" s="6" t="s">
        <v>45</v>
      </c>
      <c r="D39" s="6" t="s">
        <v>46</v>
      </c>
      <c r="F39" s="21">
        <f>+F38+F35</f>
        <v>-1698</v>
      </c>
      <c r="G39" s="21"/>
      <c r="H39" s="21">
        <f>+H38+H35</f>
        <v>-2781</v>
      </c>
      <c r="I39" s="21"/>
      <c r="J39" s="21">
        <f>+J38+J35</f>
        <v>-5643</v>
      </c>
      <c r="K39" s="21"/>
      <c r="L39" s="21">
        <f>+L38+L35</f>
        <v>-8096</v>
      </c>
      <c r="M39" s="26"/>
      <c r="N39" s="26"/>
    </row>
    <row r="40" spans="4:14" ht="15">
      <c r="D40" s="6" t="s">
        <v>71</v>
      </c>
      <c r="F40" s="21"/>
      <c r="G40" s="21"/>
      <c r="H40" s="21"/>
      <c r="I40" s="21"/>
      <c r="J40" s="21"/>
      <c r="K40" s="21"/>
      <c r="L40" s="21"/>
      <c r="M40" s="26"/>
      <c r="N40" s="26"/>
    </row>
    <row r="41" spans="3:14" ht="15">
      <c r="C41" s="6" t="s">
        <v>47</v>
      </c>
      <c r="D41" s="6" t="s">
        <v>48</v>
      </c>
      <c r="F41" s="20">
        <v>4</v>
      </c>
      <c r="G41" s="21"/>
      <c r="H41" s="20">
        <v>40</v>
      </c>
      <c r="I41" s="21"/>
      <c r="J41" s="20">
        <v>2</v>
      </c>
      <c r="K41" s="21"/>
      <c r="L41" s="20">
        <v>-48</v>
      </c>
      <c r="M41" s="26"/>
      <c r="N41" s="26"/>
    </row>
    <row r="42" spans="2:14" ht="15">
      <c r="B42" s="6" t="s">
        <v>49</v>
      </c>
      <c r="C42" s="6" t="s">
        <v>46</v>
      </c>
      <c r="F42" s="21">
        <f>+F41+F39</f>
        <v>-1694</v>
      </c>
      <c r="G42" s="21"/>
      <c r="H42" s="21">
        <f>+H41+H39</f>
        <v>-2741</v>
      </c>
      <c r="I42" s="21"/>
      <c r="J42" s="21">
        <f>+J41+J39</f>
        <v>-5641</v>
      </c>
      <c r="K42" s="21"/>
      <c r="L42" s="21">
        <f>+L41+L39</f>
        <v>-8144</v>
      </c>
      <c r="M42" s="26"/>
      <c r="N42" s="26"/>
    </row>
    <row r="43" spans="3:14" ht="15">
      <c r="C43" s="6" t="s">
        <v>50</v>
      </c>
      <c r="F43" s="21"/>
      <c r="G43" s="21"/>
      <c r="H43" s="21"/>
      <c r="I43" s="21"/>
      <c r="J43" s="21"/>
      <c r="K43" s="21"/>
      <c r="L43" s="21"/>
      <c r="M43" s="26"/>
      <c r="N43" s="26"/>
    </row>
    <row r="44" spans="3:14" ht="15">
      <c r="C44" s="6" t="s">
        <v>51</v>
      </c>
      <c r="F44" s="21"/>
      <c r="G44" s="21"/>
      <c r="H44" s="21"/>
      <c r="I44" s="21"/>
      <c r="J44" s="21"/>
      <c r="K44" s="21"/>
      <c r="L44" s="21"/>
      <c r="M44" s="26"/>
      <c r="N44" s="26"/>
    </row>
    <row r="45" spans="6:14" ht="15">
      <c r="F45" s="21"/>
      <c r="G45" s="21"/>
      <c r="H45" s="21"/>
      <c r="I45" s="21"/>
      <c r="J45" s="21"/>
      <c r="K45" s="21"/>
      <c r="L45" s="21"/>
      <c r="M45" s="26"/>
      <c r="N45" s="26"/>
    </row>
    <row r="46" spans="2:12" ht="15">
      <c r="B46" s="6" t="s">
        <v>52</v>
      </c>
      <c r="C46" s="6" t="s">
        <v>45</v>
      </c>
      <c r="D46" s="6" t="s">
        <v>53</v>
      </c>
      <c r="F46" s="21">
        <v>0</v>
      </c>
      <c r="G46" s="21"/>
      <c r="H46" s="21"/>
      <c r="I46" s="21"/>
      <c r="J46" s="21">
        <v>0</v>
      </c>
      <c r="K46" s="21"/>
      <c r="L46" s="21"/>
    </row>
    <row r="47" spans="3:12" ht="15">
      <c r="C47" s="6" t="s">
        <v>47</v>
      </c>
      <c r="D47" s="6" t="s">
        <v>48</v>
      </c>
      <c r="F47" s="21">
        <v>0</v>
      </c>
      <c r="G47" s="21"/>
      <c r="H47" s="21">
        <v>0</v>
      </c>
      <c r="I47" s="21"/>
      <c r="J47" s="21">
        <v>0</v>
      </c>
      <c r="K47" s="21"/>
      <c r="L47" s="21"/>
    </row>
    <row r="48" spans="3:12" ht="15">
      <c r="C48" s="6" t="s">
        <v>54</v>
      </c>
      <c r="D48" s="6" t="s">
        <v>53</v>
      </c>
      <c r="F48" s="21">
        <f>+F46-F47</f>
        <v>0</v>
      </c>
      <c r="G48" s="21"/>
      <c r="H48" s="21">
        <f>+H46-H47</f>
        <v>0</v>
      </c>
      <c r="I48" s="21"/>
      <c r="J48" s="21">
        <f>+J46-J47</f>
        <v>0</v>
      </c>
      <c r="K48" s="21"/>
      <c r="L48" s="21">
        <f>+L46-L47</f>
        <v>0</v>
      </c>
    </row>
    <row r="49" spans="4:12" ht="15">
      <c r="D49" s="6" t="s">
        <v>55</v>
      </c>
      <c r="F49" s="21"/>
      <c r="G49" s="21"/>
      <c r="H49" s="21"/>
      <c r="I49" s="21"/>
      <c r="J49" s="21"/>
      <c r="K49" s="21"/>
      <c r="L49" s="21"/>
    </row>
    <row r="50" spans="4:12" ht="15">
      <c r="D50" s="6" t="s">
        <v>56</v>
      </c>
      <c r="F50" s="21"/>
      <c r="G50" s="21"/>
      <c r="H50" s="21"/>
      <c r="I50" s="21"/>
      <c r="J50" s="21"/>
      <c r="K50" s="21"/>
      <c r="L50" s="21"/>
    </row>
    <row r="51" spans="6:12" ht="15">
      <c r="F51" s="20"/>
      <c r="G51" s="21"/>
      <c r="H51" s="20"/>
      <c r="I51" s="21"/>
      <c r="J51" s="20"/>
      <c r="K51" s="21"/>
      <c r="L51" s="20"/>
    </row>
    <row r="52" spans="2:13" ht="15">
      <c r="B52" s="6" t="s">
        <v>57</v>
      </c>
      <c r="C52" s="6" t="s">
        <v>58</v>
      </c>
      <c r="F52" s="24"/>
      <c r="G52" s="24"/>
      <c r="H52" s="24"/>
      <c r="I52" s="24"/>
      <c r="J52" s="24"/>
      <c r="K52" s="24"/>
      <c r="L52" s="24"/>
      <c r="M52" s="25"/>
    </row>
    <row r="53" spans="3:12" ht="15">
      <c r="C53" s="6" t="s">
        <v>59</v>
      </c>
      <c r="F53" s="24"/>
      <c r="G53" s="24"/>
      <c r="H53" s="24"/>
      <c r="I53" s="24"/>
      <c r="J53" s="24"/>
      <c r="K53" s="24"/>
      <c r="L53" s="24"/>
    </row>
    <row r="54" spans="3:12" ht="15">
      <c r="C54" s="6" t="s">
        <v>60</v>
      </c>
      <c r="F54" s="20">
        <f>+F48+F42</f>
        <v>-1694</v>
      </c>
      <c r="G54" s="21"/>
      <c r="H54" s="20">
        <f>+H48+H42</f>
        <v>-2741</v>
      </c>
      <c r="I54" s="21"/>
      <c r="J54" s="20">
        <f>+J48+J42</f>
        <v>-5641</v>
      </c>
      <c r="K54" s="20">
        <f>+K48+K42</f>
        <v>0</v>
      </c>
      <c r="L54" s="20">
        <f>+L48+L42</f>
        <v>-8144</v>
      </c>
    </row>
    <row r="55" spans="6:12" ht="15">
      <c r="F55" s="21"/>
      <c r="G55" s="21"/>
      <c r="H55" s="21"/>
      <c r="I55" s="21"/>
      <c r="J55" s="21"/>
      <c r="K55" s="21"/>
      <c r="L55" s="21"/>
    </row>
    <row r="56" spans="1:12" ht="15">
      <c r="A56" s="19" t="s">
        <v>3</v>
      </c>
      <c r="B56" s="6" t="s">
        <v>19</v>
      </c>
      <c r="C56" s="6" t="s">
        <v>61</v>
      </c>
      <c r="F56" s="21"/>
      <c r="G56" s="21"/>
      <c r="H56" s="21"/>
      <c r="I56" s="21"/>
      <c r="J56" s="21"/>
      <c r="K56" s="21"/>
      <c r="L56" s="21"/>
    </row>
    <row r="57" spans="3:12" ht="15">
      <c r="C57" s="6" t="s">
        <v>62</v>
      </c>
      <c r="F57" s="21"/>
      <c r="G57" s="21"/>
      <c r="H57" s="21"/>
      <c r="I57" s="21"/>
      <c r="J57" s="21"/>
      <c r="K57" s="21"/>
      <c r="L57" s="21"/>
    </row>
    <row r="58" spans="3:12" ht="15">
      <c r="C58" s="6" t="s">
        <v>63</v>
      </c>
      <c r="F58" s="21"/>
      <c r="G58" s="21"/>
      <c r="H58" s="21"/>
      <c r="I58" s="21"/>
      <c r="J58" s="21"/>
      <c r="K58" s="21"/>
      <c r="L58" s="21"/>
    </row>
    <row r="59" spans="3:12" ht="15">
      <c r="C59" s="6" t="s">
        <v>64</v>
      </c>
      <c r="F59" s="21"/>
      <c r="G59" s="21"/>
      <c r="H59" s="21"/>
      <c r="I59" s="21"/>
      <c r="J59" s="21"/>
      <c r="K59" s="21"/>
      <c r="L59" s="21"/>
    </row>
    <row r="60" spans="3:12" ht="15">
      <c r="C60" s="6" t="s">
        <v>45</v>
      </c>
      <c r="D60" s="6" t="s">
        <v>68</v>
      </c>
      <c r="F60" s="21"/>
      <c r="G60" s="21"/>
      <c r="H60" s="21"/>
      <c r="I60" s="21"/>
      <c r="J60" s="21"/>
      <c r="K60" s="21"/>
      <c r="L60" s="21"/>
    </row>
    <row r="61" spans="4:12" ht="15">
      <c r="D61" s="6" t="s">
        <v>69</v>
      </c>
      <c r="F61" s="28">
        <f>+F42/27681.5*100</f>
        <v>-6.11961057023644</v>
      </c>
      <c r="G61" s="27"/>
      <c r="H61" s="28">
        <f>+H42/27681.5*100</f>
        <v>-9.90192005491032</v>
      </c>
      <c r="I61" s="27"/>
      <c r="J61" s="28">
        <f>+J42/27681.5*100</f>
        <v>-20.378230948467387</v>
      </c>
      <c r="K61" s="27"/>
      <c r="L61" s="28">
        <f>+L42/27681.5*100</f>
        <v>-29.42037100590647</v>
      </c>
    </row>
    <row r="62" spans="3:12" ht="15">
      <c r="C62" s="6" t="s">
        <v>47</v>
      </c>
      <c r="D62" s="6" t="s">
        <v>65</v>
      </c>
      <c r="F62" s="27">
        <v>0</v>
      </c>
      <c r="G62" s="21"/>
      <c r="H62" s="27">
        <v>0</v>
      </c>
      <c r="I62" s="27"/>
      <c r="J62" s="27">
        <v>0</v>
      </c>
      <c r="K62" s="27"/>
      <c r="L62" s="27">
        <v>0</v>
      </c>
    </row>
    <row r="63" spans="6:12" ht="15">
      <c r="F63" s="21"/>
      <c r="G63" s="21"/>
      <c r="H63" s="21"/>
      <c r="I63" s="21"/>
      <c r="J63" s="21"/>
      <c r="K63" s="21"/>
      <c r="L63" s="21"/>
    </row>
    <row r="64" spans="1:12" ht="15">
      <c r="A64" s="114" t="s">
        <v>186</v>
      </c>
      <c r="C64" s="6" t="s">
        <v>187</v>
      </c>
      <c r="H64" s="115">
        <f>('Bal Sheet'!D49-'Bal Sheet'!D19)/'Bal Sheet'!D47</f>
        <v>0.15922059859472934</v>
      </c>
      <c r="L64" s="115">
        <f>('Bal Sheet'!F49-'Bal Sheet'!F19)/'Bal Sheet'!F47</f>
        <v>0.36276986434983655</v>
      </c>
    </row>
    <row r="67" ht="14.25">
      <c r="A67" s="6"/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24">
      <selection activeCell="A1" sqref="A1:E39"/>
    </sheetView>
  </sheetViews>
  <sheetFormatPr defaultColWidth="9.00390625" defaultRowHeight="14.25"/>
  <cols>
    <col min="1" max="1" width="31.50390625" style="72" customWidth="1"/>
    <col min="2" max="3" width="11.625" style="72" customWidth="1"/>
    <col min="4" max="4" width="12.375" style="72" customWidth="1"/>
    <col min="5" max="5" width="14.125" style="73" customWidth="1"/>
    <col min="6" max="6" width="12.625" style="72" hidden="1" customWidth="1"/>
    <col min="7" max="7" width="9.50390625" style="73" customWidth="1"/>
    <col min="8" max="8" width="5.25390625" style="72" customWidth="1"/>
    <col min="9" max="9" width="8.00390625" style="72" customWidth="1"/>
    <col min="10" max="10" width="9.625" style="72" customWidth="1"/>
    <col min="11" max="11" width="9.25390625" style="72" customWidth="1"/>
    <col min="12" max="16384" width="8.00390625" style="72" customWidth="1"/>
  </cols>
  <sheetData>
    <row r="1" ht="12.75">
      <c r="A1" s="116" t="s">
        <v>188</v>
      </c>
    </row>
    <row r="2" spans="1:3" ht="15.75">
      <c r="A2" s="71" t="s">
        <v>66</v>
      </c>
      <c r="B2" s="71"/>
      <c r="C2" s="71"/>
    </row>
    <row r="3" spans="1:3" ht="15.75">
      <c r="A3" s="71" t="s">
        <v>169</v>
      </c>
      <c r="B3" s="71"/>
      <c r="C3" s="71"/>
    </row>
    <row r="4" spans="1:3" ht="15.75">
      <c r="A4" s="71" t="s">
        <v>197</v>
      </c>
      <c r="B4" s="71"/>
      <c r="C4" s="71"/>
    </row>
    <row r="5" spans="1:3" ht="15">
      <c r="A5" s="124" t="str">
        <f>'Income Statement'!A4</f>
        <v>These figures have not been audited and should be read in conjunction with the latest audited financial statements</v>
      </c>
      <c r="B5" s="74"/>
      <c r="C5" s="74"/>
    </row>
    <row r="6" spans="2:10" ht="12.75">
      <c r="B6" s="123" t="s">
        <v>12</v>
      </c>
      <c r="C6" s="123"/>
      <c r="D6" s="123" t="s">
        <v>179</v>
      </c>
      <c r="E6" s="123"/>
      <c r="F6" s="106"/>
      <c r="J6" s="116" t="s">
        <v>193</v>
      </c>
    </row>
    <row r="7" spans="2:10" ht="12.75">
      <c r="B7" s="76" t="s">
        <v>181</v>
      </c>
      <c r="C7" s="76" t="s">
        <v>182</v>
      </c>
      <c r="D7" s="76" t="s">
        <v>180</v>
      </c>
      <c r="E7" s="76" t="s">
        <v>180</v>
      </c>
      <c r="F7" s="107"/>
      <c r="G7" s="77"/>
      <c r="J7" s="116" t="s">
        <v>194</v>
      </c>
    </row>
    <row r="8" spans="2:7" ht="12.75">
      <c r="B8" s="76" t="str">
        <f>'Income Statement'!F11</f>
        <v>30/09/2003</v>
      </c>
      <c r="C8" s="76" t="str">
        <f>'Income Statement'!H11</f>
        <v>30/09/2002</v>
      </c>
      <c r="D8" s="76" t="str">
        <f>'Income Statement'!J11</f>
        <v>30/09/2003</v>
      </c>
      <c r="E8" s="76" t="str">
        <f>'Income Statement'!L11</f>
        <v>30/09/2002</v>
      </c>
      <c r="F8" s="106"/>
      <c r="G8" s="77"/>
    </row>
    <row r="9" spans="2:7" ht="12.75">
      <c r="B9" s="76" t="s">
        <v>79</v>
      </c>
      <c r="C9" s="76" t="s">
        <v>79</v>
      </c>
      <c r="D9" s="76" t="s">
        <v>79</v>
      </c>
      <c r="E9" s="76" t="s">
        <v>79</v>
      </c>
      <c r="F9" s="106"/>
      <c r="G9" s="77"/>
    </row>
    <row r="10" spans="4:7" ht="12.75">
      <c r="D10" s="78"/>
      <c r="E10" s="79"/>
      <c r="F10" s="79"/>
      <c r="G10" s="79"/>
    </row>
    <row r="11" spans="1:11" ht="15.75" customHeight="1">
      <c r="A11" s="72" t="s">
        <v>143</v>
      </c>
      <c r="B11" s="109">
        <f>D11-J11</f>
        <v>13297063</v>
      </c>
      <c r="C11" s="109">
        <f>E11-K11</f>
        <v>5989151</v>
      </c>
      <c r="D11" s="109">
        <v>25101014</v>
      </c>
      <c r="E11" s="78">
        <v>15972506</v>
      </c>
      <c r="F11" s="79">
        <v>15972506</v>
      </c>
      <c r="G11" s="79"/>
      <c r="J11" s="109">
        <v>11803951</v>
      </c>
      <c r="K11" s="78">
        <v>9983355</v>
      </c>
    </row>
    <row r="12" spans="1:11" ht="15.75" customHeight="1">
      <c r="A12" s="72" t="s">
        <v>144</v>
      </c>
      <c r="B12" s="109">
        <f aca="true" t="shared" si="0" ref="B12:B24">D12-J12</f>
        <v>463450</v>
      </c>
      <c r="C12" s="109">
        <f aca="true" t="shared" si="1" ref="C12:C24">E12-K12</f>
        <v>314803</v>
      </c>
      <c r="D12" s="109">
        <v>1287750</v>
      </c>
      <c r="E12" s="78">
        <v>952883</v>
      </c>
      <c r="F12" s="79">
        <v>952883</v>
      </c>
      <c r="G12" s="79"/>
      <c r="J12" s="109">
        <v>824300</v>
      </c>
      <c r="K12" s="78">
        <v>638080</v>
      </c>
    </row>
    <row r="13" spans="1:11" ht="15.75" customHeight="1">
      <c r="A13" s="72" t="s">
        <v>145</v>
      </c>
      <c r="B13" s="109">
        <f t="shared" si="0"/>
        <v>-14530501</v>
      </c>
      <c r="C13" s="109">
        <f t="shared" si="1"/>
        <v>-14365591</v>
      </c>
      <c r="D13" s="109">
        <v>-14805789</v>
      </c>
      <c r="E13" s="78">
        <v>-14375492</v>
      </c>
      <c r="F13" s="79">
        <v>-14375492</v>
      </c>
      <c r="G13" s="79"/>
      <c r="J13" s="109">
        <v>-275288</v>
      </c>
      <c r="K13" s="78">
        <v>-9901</v>
      </c>
    </row>
    <row r="14" spans="1:11" ht="15.75" customHeight="1">
      <c r="A14" s="72" t="s">
        <v>146</v>
      </c>
      <c r="B14" s="109">
        <f t="shared" si="0"/>
        <v>3685002</v>
      </c>
      <c r="C14" s="109">
        <f t="shared" si="1"/>
        <v>3889782</v>
      </c>
      <c r="D14" s="109">
        <v>-1843207</v>
      </c>
      <c r="E14" s="78">
        <v>-1884211</v>
      </c>
      <c r="F14" s="79">
        <v>-1884211</v>
      </c>
      <c r="G14" s="79"/>
      <c r="J14" s="109">
        <v>-5528209</v>
      </c>
      <c r="K14" s="78">
        <v>-5773993</v>
      </c>
    </row>
    <row r="15" spans="1:11" ht="15.75" customHeight="1">
      <c r="A15" s="72" t="s">
        <v>147</v>
      </c>
      <c r="B15" s="109">
        <f t="shared" si="0"/>
        <v>820052</v>
      </c>
      <c r="C15" s="109">
        <f t="shared" si="1"/>
        <v>6398768</v>
      </c>
      <c r="D15" s="109">
        <v>-159216</v>
      </c>
      <c r="E15" s="78">
        <v>5334701</v>
      </c>
      <c r="F15" s="79">
        <v>5334701</v>
      </c>
      <c r="G15" s="79"/>
      <c r="J15" s="109">
        <v>-979268</v>
      </c>
      <c r="K15" s="78">
        <v>-1064067</v>
      </c>
    </row>
    <row r="16" spans="1:11" ht="15.75" customHeight="1">
      <c r="A16" s="72" t="s">
        <v>148</v>
      </c>
      <c r="B16" s="109">
        <f t="shared" si="0"/>
        <v>-442913</v>
      </c>
      <c r="C16" s="109">
        <f t="shared" si="1"/>
        <v>-216906</v>
      </c>
      <c r="D16" s="109">
        <v>-623022</v>
      </c>
      <c r="E16" s="78">
        <v>-573741</v>
      </c>
      <c r="F16" s="79">
        <v>-573741</v>
      </c>
      <c r="G16" s="79"/>
      <c r="J16" s="109">
        <v>-180109</v>
      </c>
      <c r="K16" s="78">
        <v>-356835</v>
      </c>
    </row>
    <row r="17" spans="1:11" ht="15.75" customHeight="1">
      <c r="A17" s="72" t="s">
        <v>149</v>
      </c>
      <c r="B17" s="109">
        <f t="shared" si="0"/>
        <v>-1498554</v>
      </c>
      <c r="C17" s="109">
        <f t="shared" si="1"/>
        <v>-1280754</v>
      </c>
      <c r="D17" s="109">
        <v>-4340017</v>
      </c>
      <c r="E17" s="78">
        <v>-3576924</v>
      </c>
      <c r="F17" s="79">
        <v>-3576924</v>
      </c>
      <c r="G17" s="79"/>
      <c r="J17" s="109">
        <v>-2841463</v>
      </c>
      <c r="K17" s="78">
        <v>-2296170</v>
      </c>
    </row>
    <row r="18" spans="1:11" ht="15.75" customHeight="1">
      <c r="A18" s="72" t="s">
        <v>85</v>
      </c>
      <c r="B18" s="109">
        <f t="shared" si="0"/>
        <v>-457960</v>
      </c>
      <c r="C18" s="109">
        <f t="shared" si="1"/>
        <v>-445916</v>
      </c>
      <c r="D18" s="109">
        <v>-1354287</v>
      </c>
      <c r="E18" s="78">
        <v>-1438298</v>
      </c>
      <c r="F18" s="79">
        <v>-1438298</v>
      </c>
      <c r="G18" s="79"/>
      <c r="J18" s="109">
        <v>-896327</v>
      </c>
      <c r="K18" s="78">
        <v>-992382</v>
      </c>
    </row>
    <row r="19" spans="1:11" ht="15.75" customHeight="1">
      <c r="A19" s="72" t="s">
        <v>150</v>
      </c>
      <c r="B19" s="109">
        <f t="shared" si="0"/>
        <v>-878511</v>
      </c>
      <c r="C19" s="109">
        <f t="shared" si="1"/>
        <v>-1013488</v>
      </c>
      <c r="D19" s="109">
        <v>-2527476</v>
      </c>
      <c r="E19" s="78">
        <v>-2726513</v>
      </c>
      <c r="F19" s="79">
        <v>-2726513</v>
      </c>
      <c r="G19" s="79"/>
      <c r="J19" s="109">
        <v>-1648965</v>
      </c>
      <c r="K19" s="78">
        <v>-1713025</v>
      </c>
    </row>
    <row r="20" spans="1:11" ht="15.75" customHeight="1">
      <c r="A20" s="75" t="s">
        <v>175</v>
      </c>
      <c r="B20" s="109">
        <f t="shared" si="0"/>
        <v>0</v>
      </c>
      <c r="C20" s="109">
        <f t="shared" si="1"/>
        <v>0</v>
      </c>
      <c r="D20" s="109"/>
      <c r="E20" s="117"/>
      <c r="F20" s="79"/>
      <c r="G20" s="79"/>
      <c r="J20" s="109"/>
      <c r="K20" s="117"/>
    </row>
    <row r="21" spans="1:11" ht="15.75" customHeight="1">
      <c r="A21" s="75" t="s">
        <v>176</v>
      </c>
      <c r="B21" s="109">
        <f t="shared" si="0"/>
        <v>0</v>
      </c>
      <c r="C21" s="109">
        <f t="shared" si="1"/>
        <v>0</v>
      </c>
      <c r="D21" s="109"/>
      <c r="E21" s="117"/>
      <c r="F21" s="79"/>
      <c r="G21" s="79"/>
      <c r="J21" s="109"/>
      <c r="K21" s="117"/>
    </row>
    <row r="22" spans="1:11" ht="15.75" customHeight="1">
      <c r="A22" s="75" t="s">
        <v>177</v>
      </c>
      <c r="B22" s="109">
        <f t="shared" si="0"/>
        <v>0</v>
      </c>
      <c r="C22" s="109">
        <f t="shared" si="1"/>
        <v>0</v>
      </c>
      <c r="D22" s="109"/>
      <c r="E22" s="117"/>
      <c r="G22" s="79"/>
      <c r="J22" s="109"/>
      <c r="K22" s="117"/>
    </row>
    <row r="23" spans="1:11" ht="15.75" customHeight="1">
      <c r="A23" s="75" t="s">
        <v>178</v>
      </c>
      <c r="B23" s="109">
        <f t="shared" si="0"/>
        <v>0</v>
      </c>
      <c r="C23" s="109">
        <f t="shared" si="1"/>
        <v>0</v>
      </c>
      <c r="D23" s="109"/>
      <c r="E23" s="117"/>
      <c r="G23" s="79"/>
      <c r="J23" s="109"/>
      <c r="K23" s="117"/>
    </row>
    <row r="24" spans="1:11" ht="15.75" customHeight="1">
      <c r="A24" s="75" t="s">
        <v>35</v>
      </c>
      <c r="B24" s="109">
        <f t="shared" si="0"/>
        <v>0</v>
      </c>
      <c r="C24" s="109">
        <f t="shared" si="1"/>
        <v>0</v>
      </c>
      <c r="D24" s="109">
        <f>F24-H24</f>
        <v>0</v>
      </c>
      <c r="E24" s="117"/>
      <c r="G24" s="79"/>
      <c r="J24" s="109">
        <v>0</v>
      </c>
      <c r="K24" s="117"/>
    </row>
    <row r="25" spans="2:11" ht="15.75" customHeight="1">
      <c r="B25" s="78"/>
      <c r="C25" s="83"/>
      <c r="D25" s="78"/>
      <c r="E25" s="83"/>
      <c r="F25" s="110"/>
      <c r="G25" s="79"/>
      <c r="J25" s="78"/>
      <c r="K25" s="83"/>
    </row>
    <row r="26" spans="2:11" ht="15.75" customHeight="1">
      <c r="B26" s="80"/>
      <c r="C26" s="78"/>
      <c r="D26" s="80"/>
      <c r="E26" s="78"/>
      <c r="G26" s="79"/>
      <c r="J26" s="80"/>
      <c r="K26" s="78"/>
    </row>
    <row r="27" spans="1:11" ht="15.75" customHeight="1">
      <c r="A27" s="72" t="s">
        <v>151</v>
      </c>
      <c r="B27" s="79">
        <f>SUM(B10:B25)</f>
        <v>457128</v>
      </c>
      <c r="C27" s="79">
        <f>SUM(C10:C25)</f>
        <v>-730151</v>
      </c>
      <c r="D27" s="79">
        <f>SUM(D10:D25)</f>
        <v>735750</v>
      </c>
      <c r="E27" s="79">
        <f>SUM(E10:E25)</f>
        <v>-2315089</v>
      </c>
      <c r="F27" s="79">
        <f>SUM(F10:F25)</f>
        <v>-2315089</v>
      </c>
      <c r="G27" s="79"/>
      <c r="J27" s="79">
        <v>278622</v>
      </c>
      <c r="K27" s="79">
        <v>-1584938</v>
      </c>
    </row>
    <row r="28" spans="1:11" ht="15.75" customHeight="1">
      <c r="A28" s="72" t="s">
        <v>152</v>
      </c>
      <c r="B28" s="109">
        <f>D28-J28</f>
        <v>-2155622</v>
      </c>
      <c r="C28" s="109">
        <f>E28-K28</f>
        <v>-2076754</v>
      </c>
      <c r="D28" s="109">
        <v>-6378628</v>
      </c>
      <c r="E28" s="78">
        <v>-5731504</v>
      </c>
      <c r="F28" s="79">
        <v>-5731504</v>
      </c>
      <c r="G28" s="79"/>
      <c r="J28" s="109">
        <v>-4223006</v>
      </c>
      <c r="K28" s="78">
        <v>-3654750</v>
      </c>
    </row>
    <row r="29" spans="2:11" ht="15.75" customHeight="1">
      <c r="B29" s="109"/>
      <c r="C29" s="78"/>
      <c r="D29" s="109"/>
      <c r="E29" s="78"/>
      <c r="F29" s="79">
        <v>0</v>
      </c>
      <c r="G29" s="79"/>
      <c r="J29" s="109"/>
      <c r="K29" s="78"/>
    </row>
    <row r="30" spans="2:11" ht="15.75" customHeight="1">
      <c r="B30" s="78"/>
      <c r="C30" s="78"/>
      <c r="D30" s="78"/>
      <c r="E30" s="78"/>
      <c r="F30" s="78"/>
      <c r="G30" s="79"/>
      <c r="J30" s="78"/>
      <c r="K30" s="78"/>
    </row>
    <row r="31" spans="2:11" ht="15.75" customHeight="1">
      <c r="B31" s="80"/>
      <c r="C31" s="80"/>
      <c r="D31" s="80"/>
      <c r="E31" s="80"/>
      <c r="F31" s="80"/>
      <c r="G31" s="79"/>
      <c r="J31" s="80"/>
      <c r="K31" s="80"/>
    </row>
    <row r="32" spans="1:11" ht="15.75" customHeight="1">
      <c r="A32" s="72" t="s">
        <v>153</v>
      </c>
      <c r="B32" s="78">
        <f>SUM(B26:B30)</f>
        <v>-1698494</v>
      </c>
      <c r="C32" s="78">
        <f>SUM(C26:C30)</f>
        <v>-2806905</v>
      </c>
      <c r="D32" s="78">
        <f>SUM(D26:D30)</f>
        <v>-5642878</v>
      </c>
      <c r="E32" s="78">
        <f>SUM(E26:E30)</f>
        <v>-8046593</v>
      </c>
      <c r="F32" s="78">
        <f>SUM(F26:F30)</f>
        <v>-8046593</v>
      </c>
      <c r="G32" s="79"/>
      <c r="J32" s="78">
        <v>-3944384</v>
      </c>
      <c r="K32" s="78">
        <v>-5239688</v>
      </c>
    </row>
    <row r="33" spans="1:11" ht="15.75" customHeight="1">
      <c r="A33" s="72" t="s">
        <v>44</v>
      </c>
      <c r="B33" s="109">
        <f>D33-J33</f>
        <v>1330</v>
      </c>
      <c r="C33" s="109">
        <f>E33-K33</f>
        <v>26953</v>
      </c>
      <c r="D33" s="109">
        <v>0</v>
      </c>
      <c r="E33" s="78">
        <v>-49285</v>
      </c>
      <c r="F33" s="79">
        <v>-49285</v>
      </c>
      <c r="G33" s="79"/>
      <c r="J33" s="109">
        <v>-1330</v>
      </c>
      <c r="K33" s="78">
        <v>-76238</v>
      </c>
    </row>
    <row r="34" spans="2:11" ht="15.75" customHeight="1">
      <c r="B34" s="78"/>
      <c r="C34" s="78"/>
      <c r="D34" s="78"/>
      <c r="E34" s="78"/>
      <c r="F34" s="78"/>
      <c r="G34" s="79"/>
      <c r="J34" s="78"/>
      <c r="K34" s="78"/>
    </row>
    <row r="35" spans="2:11" ht="15.75" customHeight="1">
      <c r="B35" s="80"/>
      <c r="C35" s="80"/>
      <c r="D35" s="80"/>
      <c r="E35" s="80"/>
      <c r="F35" s="80"/>
      <c r="G35" s="79"/>
      <c r="J35" s="80"/>
      <c r="K35" s="80"/>
    </row>
    <row r="36" spans="1:11" ht="15.75" customHeight="1">
      <c r="A36" s="72" t="s">
        <v>154</v>
      </c>
      <c r="B36" s="79">
        <f>SUM(B31:B34)</f>
        <v>-1697164</v>
      </c>
      <c r="C36" s="79">
        <f>SUM(C31:C34)</f>
        <v>-2779952</v>
      </c>
      <c r="D36" s="79">
        <f>SUM(D31:D34)</f>
        <v>-5642878</v>
      </c>
      <c r="E36" s="79">
        <f>SUM(E31:E34)</f>
        <v>-8095878</v>
      </c>
      <c r="F36" s="79">
        <f>SUM(F31:F34)</f>
        <v>-8095878</v>
      </c>
      <c r="G36" s="79"/>
      <c r="J36" s="79">
        <v>-3945714</v>
      </c>
      <c r="K36" s="79">
        <v>-5315926</v>
      </c>
    </row>
    <row r="37" spans="1:11" ht="15.75" customHeight="1">
      <c r="A37" s="81" t="s">
        <v>155</v>
      </c>
      <c r="B37" s="109">
        <f>D37-J37</f>
        <v>3940</v>
      </c>
      <c r="C37" s="109">
        <f>E37-K37</f>
        <v>40093</v>
      </c>
      <c r="D37" s="109">
        <v>2401</v>
      </c>
      <c r="E37" s="78">
        <v>-48112</v>
      </c>
      <c r="F37" s="79">
        <v>-48112</v>
      </c>
      <c r="G37" s="82"/>
      <c r="J37" s="109">
        <v>-1539</v>
      </c>
      <c r="K37" s="78">
        <v>-88205</v>
      </c>
    </row>
    <row r="38" spans="2:11" ht="15.75" customHeight="1">
      <c r="B38" s="83"/>
      <c r="C38" s="83"/>
      <c r="D38" s="83"/>
      <c r="E38" s="83"/>
      <c r="F38" s="79"/>
      <c r="G38" s="79"/>
      <c r="J38" s="83"/>
      <c r="K38" s="83"/>
    </row>
    <row r="39" spans="1:11" ht="15.75" customHeight="1" thickBot="1">
      <c r="A39" s="72" t="s">
        <v>156</v>
      </c>
      <c r="B39" s="84">
        <f>SUM(B35:B38)</f>
        <v>-1693224</v>
      </c>
      <c r="C39" s="84">
        <f>SUM(C35:C38)</f>
        <v>-2739859</v>
      </c>
      <c r="D39" s="84">
        <f>SUM(D35:D38)</f>
        <v>-5640477</v>
      </c>
      <c r="E39" s="84">
        <f>SUM(E35:E38)</f>
        <v>-8143990</v>
      </c>
      <c r="F39" s="84">
        <f>SUM(F35:F38)</f>
        <v>-8143990</v>
      </c>
      <c r="G39" s="79"/>
      <c r="J39" s="84">
        <v>-3947253</v>
      </c>
      <c r="K39" s="84">
        <v>-5404131</v>
      </c>
    </row>
    <row r="40" spans="2:11" ht="15.75" customHeight="1">
      <c r="B40" s="78"/>
      <c r="C40" s="78"/>
      <c r="D40" s="78"/>
      <c r="E40" s="78"/>
      <c r="F40" s="79"/>
      <c r="G40" s="79"/>
      <c r="J40" s="78"/>
      <c r="K40" s="78"/>
    </row>
    <row r="41" spans="3:11" ht="12.75">
      <c r="C41" s="78"/>
      <c r="E41" s="78"/>
      <c r="F41" s="79"/>
      <c r="G41" s="79"/>
      <c r="K41" s="78"/>
    </row>
    <row r="42" spans="1:11" ht="12.75">
      <c r="A42" s="85"/>
      <c r="B42" s="85"/>
      <c r="C42" s="118"/>
      <c r="D42" s="86"/>
      <c r="E42" s="86"/>
      <c r="F42" s="82"/>
      <c r="G42" s="70"/>
      <c r="K42" s="86"/>
    </row>
    <row r="43" spans="1:11" ht="12.75">
      <c r="A43" s="87"/>
      <c r="B43" s="87"/>
      <c r="C43" s="119"/>
      <c r="D43" s="88"/>
      <c r="E43" s="88"/>
      <c r="F43" s="89"/>
      <c r="G43" s="88"/>
      <c r="K43" s="88"/>
    </row>
    <row r="44" spans="1:11" ht="12.75">
      <c r="A44" s="90"/>
      <c r="B44" s="90"/>
      <c r="C44" s="120"/>
      <c r="D44" s="88"/>
      <c r="E44" s="88"/>
      <c r="F44" s="90"/>
      <c r="G44" s="91"/>
      <c r="K44" s="88"/>
    </row>
    <row r="45" spans="1:7" ht="12.75">
      <c r="A45" s="90"/>
      <c r="B45" s="90"/>
      <c r="C45" s="120"/>
      <c r="D45" s="88"/>
      <c r="E45" s="88"/>
      <c r="F45" s="90"/>
      <c r="G45" s="91"/>
    </row>
    <row r="46" spans="1:7" ht="12.75">
      <c r="A46" s="90"/>
      <c r="B46" s="90"/>
      <c r="C46" s="120"/>
      <c r="D46" s="88"/>
      <c r="E46" s="88"/>
      <c r="F46" s="90"/>
      <c r="G46" s="91"/>
    </row>
    <row r="47" spans="1:7" ht="12.75">
      <c r="A47" s="90"/>
      <c r="B47" s="90"/>
      <c r="C47" s="120"/>
      <c r="D47" s="88"/>
      <c r="E47" s="88"/>
      <c r="F47" s="92"/>
      <c r="G47" s="91"/>
    </row>
    <row r="48" spans="1:7" ht="12.75">
      <c r="A48" s="90"/>
      <c r="B48" s="90"/>
      <c r="C48" s="120"/>
      <c r="D48" s="88"/>
      <c r="E48" s="88"/>
      <c r="F48" s="90"/>
      <c r="G48" s="91"/>
    </row>
    <row r="49" spans="1:7" ht="12.75">
      <c r="A49" s="90"/>
      <c r="B49" s="90"/>
      <c r="C49" s="120"/>
      <c r="D49" s="88"/>
      <c r="E49" s="88"/>
      <c r="F49" s="90"/>
      <c r="G49" s="91"/>
    </row>
    <row r="50" spans="1:7" ht="12.75">
      <c r="A50" s="90"/>
      <c r="B50" s="90"/>
      <c r="C50" s="120"/>
      <c r="D50" s="88"/>
      <c r="E50" s="88"/>
      <c r="F50" s="90"/>
      <c r="G50" s="91"/>
    </row>
    <row r="51" spans="1:7" ht="12.75">
      <c r="A51" s="90"/>
      <c r="B51" s="90"/>
      <c r="C51" s="90"/>
      <c r="D51" s="88"/>
      <c r="E51" s="88"/>
      <c r="F51" s="90"/>
      <c r="G51" s="91"/>
    </row>
    <row r="52" spans="1:7" ht="12.75">
      <c r="A52" s="93"/>
      <c r="B52" s="93"/>
      <c r="C52" s="93"/>
      <c r="D52" s="88"/>
      <c r="E52" s="88"/>
      <c r="F52" s="90"/>
      <c r="G52" s="91"/>
    </row>
    <row r="53" spans="1:7" ht="12.75">
      <c r="A53" s="90"/>
      <c r="B53" s="90"/>
      <c r="C53" s="90"/>
      <c r="D53" s="88"/>
      <c r="E53" s="88"/>
      <c r="F53" s="90"/>
      <c r="G53" s="91"/>
    </row>
    <row r="54" spans="1:7" ht="12.75">
      <c r="A54" s="90"/>
      <c r="B54" s="90"/>
      <c r="C54" s="90"/>
      <c r="D54" s="88"/>
      <c r="E54" s="88"/>
      <c r="F54" s="90"/>
      <c r="G54" s="91"/>
    </row>
    <row r="55" spans="1:7" ht="12.75">
      <c r="A55" s="88"/>
      <c r="B55" s="88"/>
      <c r="C55" s="88"/>
      <c r="D55" s="94"/>
      <c r="E55" s="94"/>
      <c r="F55" s="86"/>
      <c r="G55" s="91"/>
    </row>
    <row r="56" spans="1:7" ht="12.75">
      <c r="A56" s="88"/>
      <c r="B56" s="88"/>
      <c r="C56" s="88"/>
      <c r="D56" s="88"/>
      <c r="E56" s="88"/>
      <c r="F56" s="88"/>
      <c r="G56" s="91"/>
    </row>
    <row r="57" spans="1:7" ht="12.75">
      <c r="A57" s="95"/>
      <c r="B57" s="95"/>
      <c r="C57" s="95"/>
      <c r="D57" s="88"/>
      <c r="E57" s="88"/>
      <c r="F57" s="90"/>
      <c r="G57" s="88"/>
    </row>
    <row r="58" spans="1:7" ht="12.75">
      <c r="A58" s="96"/>
      <c r="B58" s="96"/>
      <c r="C58" s="96"/>
      <c r="D58" s="88"/>
      <c r="E58" s="88"/>
      <c r="F58" s="90"/>
      <c r="G58" s="88"/>
    </row>
    <row r="59" spans="1:7" ht="12.75">
      <c r="A59" s="97"/>
      <c r="B59" s="97"/>
      <c r="C59" s="97"/>
      <c r="D59" s="88"/>
      <c r="E59" s="88"/>
      <c r="F59" s="97"/>
      <c r="G59" s="97"/>
    </row>
    <row r="60" spans="1:7" ht="12.75">
      <c r="A60" s="93"/>
      <c r="B60" s="93"/>
      <c r="C60" s="93"/>
      <c r="D60" s="88"/>
      <c r="E60" s="88"/>
      <c r="F60" s="97"/>
      <c r="G60" s="97"/>
    </row>
    <row r="61" spans="1:7" ht="12.75">
      <c r="A61" s="90"/>
      <c r="B61" s="90"/>
      <c r="C61" s="90"/>
      <c r="D61" s="88"/>
      <c r="E61" s="88"/>
      <c r="F61" s="90"/>
      <c r="G61" s="91"/>
    </row>
    <row r="62" spans="1:7" ht="12.75">
      <c r="A62" s="86"/>
      <c r="B62" s="86"/>
      <c r="C62" s="86"/>
      <c r="D62" s="86"/>
      <c r="E62" s="86"/>
      <c r="F62" s="86"/>
      <c r="G62" s="98"/>
    </row>
    <row r="63" spans="1:7" ht="12.75">
      <c r="A63" s="73"/>
      <c r="B63" s="73"/>
      <c r="C63" s="73"/>
      <c r="D63" s="79"/>
      <c r="E63" s="79"/>
      <c r="F63" s="79"/>
      <c r="G63" s="79"/>
    </row>
    <row r="64" spans="1:7" ht="12.75">
      <c r="A64" s="73"/>
      <c r="B64" s="73"/>
      <c r="C64" s="73"/>
      <c r="D64" s="79"/>
      <c r="E64" s="79"/>
      <c r="F64" s="79"/>
      <c r="G64" s="79"/>
    </row>
    <row r="65" spans="1:7" ht="12.75">
      <c r="A65" s="73"/>
      <c r="B65" s="73"/>
      <c r="C65" s="73"/>
      <c r="D65" s="79"/>
      <c r="E65" s="79"/>
      <c r="F65" s="79"/>
      <c r="G65" s="79"/>
    </row>
    <row r="66" spans="1:7" ht="12.75">
      <c r="A66" s="73"/>
      <c r="B66" s="73"/>
      <c r="C66" s="73"/>
      <c r="D66" s="79"/>
      <c r="E66" s="79"/>
      <c r="F66" s="79"/>
      <c r="G66" s="79"/>
    </row>
    <row r="67" spans="4:7" ht="12.75">
      <c r="D67" s="78"/>
      <c r="E67" s="79"/>
      <c r="F67" s="78"/>
      <c r="G67" s="79"/>
    </row>
    <row r="68" spans="4:7" ht="12.75">
      <c r="D68" s="78"/>
      <c r="E68" s="79"/>
      <c r="F68" s="78"/>
      <c r="G68" s="79"/>
    </row>
    <row r="69" spans="4:7" ht="12.75">
      <c r="D69" s="78"/>
      <c r="E69" s="79"/>
      <c r="F69" s="78"/>
      <c r="G69" s="79"/>
    </row>
    <row r="70" spans="4:7" ht="12.75">
      <c r="D70" s="78"/>
      <c r="E70" s="79"/>
      <c r="F70" s="78"/>
      <c r="G70" s="79"/>
    </row>
    <row r="71" spans="4:7" ht="12.75">
      <c r="D71" s="78"/>
      <c r="E71" s="79"/>
      <c r="F71" s="78"/>
      <c r="G71" s="79"/>
    </row>
    <row r="72" spans="4:7" ht="12.75">
      <c r="D72" s="78"/>
      <c r="E72" s="79"/>
      <c r="F72" s="78"/>
      <c r="G72" s="79"/>
    </row>
    <row r="73" spans="4:7" ht="12.75">
      <c r="D73" s="78"/>
      <c r="E73" s="79"/>
      <c r="F73" s="78"/>
      <c r="G73" s="79"/>
    </row>
    <row r="74" spans="4:7" ht="12.75">
      <c r="D74" s="78"/>
      <c r="E74" s="79"/>
      <c r="F74" s="78"/>
      <c r="G74" s="79"/>
    </row>
    <row r="75" spans="4:7" ht="12.75">
      <c r="D75" s="78"/>
      <c r="E75" s="79"/>
      <c r="F75" s="78"/>
      <c r="G75" s="79"/>
    </row>
    <row r="76" spans="4:7" ht="12.75">
      <c r="D76" s="78"/>
      <c r="E76" s="79"/>
      <c r="F76" s="78"/>
      <c r="G76" s="79"/>
    </row>
    <row r="77" spans="4:7" ht="12.75">
      <c r="D77" s="78"/>
      <c r="E77" s="79"/>
      <c r="F77" s="78"/>
      <c r="G77" s="79"/>
    </row>
    <row r="78" spans="4:7" ht="12.75">
      <c r="D78" s="78"/>
      <c r="E78" s="79"/>
      <c r="F78" s="78"/>
      <c r="G78" s="79"/>
    </row>
    <row r="79" spans="4:7" ht="12.75">
      <c r="D79" s="78"/>
      <c r="E79" s="79"/>
      <c r="F79" s="78"/>
      <c r="G79" s="79"/>
    </row>
    <row r="80" spans="4:7" ht="12.75">
      <c r="D80" s="78"/>
      <c r="E80" s="79"/>
      <c r="F80" s="78"/>
      <c r="G80" s="79"/>
    </row>
    <row r="81" spans="4:7" ht="12.75">
      <c r="D81" s="78"/>
      <c r="E81" s="79"/>
      <c r="F81" s="78"/>
      <c r="G81" s="79"/>
    </row>
    <row r="82" spans="4:7" ht="12.75">
      <c r="D82" s="78"/>
      <c r="E82" s="79"/>
      <c r="F82" s="78"/>
      <c r="G82" s="79"/>
    </row>
    <row r="83" spans="4:7" ht="12.75">
      <c r="D83" s="78"/>
      <c r="E83" s="79"/>
      <c r="F83" s="78"/>
      <c r="G83" s="79"/>
    </row>
    <row r="84" spans="4:7" ht="12.75">
      <c r="D84" s="78"/>
      <c r="E84" s="79"/>
      <c r="F84" s="78"/>
      <c r="G84" s="79"/>
    </row>
    <row r="85" spans="4:7" ht="12.75">
      <c r="D85" s="78"/>
      <c r="E85" s="79"/>
      <c r="F85" s="78"/>
      <c r="G85" s="79"/>
    </row>
    <row r="86" spans="4:7" ht="12.75">
      <c r="D86" s="78"/>
      <c r="E86" s="79"/>
      <c r="F86" s="78"/>
      <c r="G86" s="79"/>
    </row>
    <row r="87" spans="4:7" ht="12.75">
      <c r="D87" s="78"/>
      <c r="E87" s="79"/>
      <c r="F87" s="78"/>
      <c r="G87" s="79"/>
    </row>
    <row r="88" spans="4:7" ht="12.75">
      <c r="D88" s="78"/>
      <c r="E88" s="79"/>
      <c r="F88" s="78"/>
      <c r="G88" s="79"/>
    </row>
    <row r="89" spans="4:7" ht="12.75">
      <c r="D89" s="78"/>
      <c r="E89" s="79"/>
      <c r="F89" s="78"/>
      <c r="G89" s="79"/>
    </row>
    <row r="90" spans="4:7" ht="12.75">
      <c r="D90" s="78"/>
      <c r="E90" s="79"/>
      <c r="F90" s="78"/>
      <c r="G90" s="79"/>
    </row>
    <row r="91" spans="4:7" ht="12.75">
      <c r="D91" s="78"/>
      <c r="E91" s="79"/>
      <c r="F91" s="78"/>
      <c r="G91" s="79"/>
    </row>
    <row r="92" spans="4:7" ht="12.75">
      <c r="D92" s="78"/>
      <c r="E92" s="79"/>
      <c r="F92" s="78"/>
      <c r="G92" s="79"/>
    </row>
    <row r="93" spans="4:7" ht="12.75">
      <c r="D93" s="78"/>
      <c r="E93" s="79"/>
      <c r="F93" s="78"/>
      <c r="G93" s="79"/>
    </row>
    <row r="94" spans="4:7" ht="12.75">
      <c r="D94" s="78"/>
      <c r="E94" s="79"/>
      <c r="F94" s="78"/>
      <c r="G94" s="79"/>
    </row>
    <row r="95" spans="4:7" ht="12.75">
      <c r="D95" s="78"/>
      <c r="E95" s="79"/>
      <c r="F95" s="78"/>
      <c r="G95" s="79"/>
    </row>
    <row r="96" spans="4:7" ht="12.75">
      <c r="D96" s="78"/>
      <c r="E96" s="79"/>
      <c r="F96" s="78"/>
      <c r="G96" s="79"/>
    </row>
    <row r="97" spans="4:7" ht="12.75">
      <c r="D97" s="78"/>
      <c r="E97" s="79"/>
      <c r="F97" s="78"/>
      <c r="G97" s="79"/>
    </row>
    <row r="98" spans="4:7" ht="12.75">
      <c r="D98" s="78"/>
      <c r="E98" s="79"/>
      <c r="F98" s="78"/>
      <c r="G98" s="79"/>
    </row>
    <row r="99" spans="4:7" ht="12.75">
      <c r="D99" s="78"/>
      <c r="E99" s="79"/>
      <c r="F99" s="78"/>
      <c r="G99" s="79"/>
    </row>
    <row r="100" spans="4:7" ht="12.75">
      <c r="D100" s="78"/>
      <c r="E100" s="79"/>
      <c r="F100" s="78"/>
      <c r="G100" s="79"/>
    </row>
    <row r="101" spans="4:7" ht="12.75">
      <c r="D101" s="78"/>
      <c r="E101" s="79"/>
      <c r="F101" s="78"/>
      <c r="G101" s="79"/>
    </row>
    <row r="102" spans="4:7" ht="12.75">
      <c r="D102" s="78"/>
      <c r="E102" s="79"/>
      <c r="F102" s="78"/>
      <c r="G102" s="79"/>
    </row>
    <row r="103" spans="4:7" ht="12.75">
      <c r="D103" s="78"/>
      <c r="E103" s="79"/>
      <c r="F103" s="78"/>
      <c r="G103" s="79"/>
    </row>
    <row r="104" spans="4:7" ht="12.75">
      <c r="D104" s="78"/>
      <c r="E104" s="79"/>
      <c r="F104" s="78"/>
      <c r="G104" s="79"/>
    </row>
    <row r="105" spans="4:7" ht="12.75">
      <c r="D105" s="78"/>
      <c r="E105" s="79"/>
      <c r="F105" s="78"/>
      <c r="G105" s="79"/>
    </row>
    <row r="106" spans="4:7" ht="12.75">
      <c r="D106" s="78"/>
      <c r="E106" s="79"/>
      <c r="F106" s="78"/>
      <c r="G106" s="79"/>
    </row>
    <row r="107" spans="4:7" ht="12.75">
      <c r="D107" s="78"/>
      <c r="E107" s="79"/>
      <c r="F107" s="78"/>
      <c r="G107" s="79"/>
    </row>
    <row r="108" spans="4:7" ht="12.75">
      <c r="D108" s="78"/>
      <c r="E108" s="79"/>
      <c r="F108" s="78"/>
      <c r="G108" s="79"/>
    </row>
    <row r="109" spans="4:7" ht="12.75">
      <c r="D109" s="78"/>
      <c r="E109" s="79"/>
      <c r="F109" s="78"/>
      <c r="G109" s="79"/>
    </row>
    <row r="110" spans="4:7" ht="12.75">
      <c r="D110" s="78"/>
      <c r="E110" s="79"/>
      <c r="F110" s="78"/>
      <c r="G110" s="79"/>
    </row>
    <row r="111" spans="4:7" ht="12.75">
      <c r="D111" s="78"/>
      <c r="E111" s="79"/>
      <c r="F111" s="78"/>
      <c r="G111" s="79"/>
    </row>
    <row r="112" spans="4:7" ht="12.75">
      <c r="D112" s="78"/>
      <c r="E112" s="79"/>
      <c r="F112" s="78"/>
      <c r="G112" s="79"/>
    </row>
    <row r="113" spans="4:7" ht="12.75">
      <c r="D113" s="78"/>
      <c r="E113" s="79"/>
      <c r="F113" s="78"/>
      <c r="G113" s="79"/>
    </row>
  </sheetData>
  <mergeCells count="2">
    <mergeCell ref="D6:E6"/>
    <mergeCell ref="B6:C6"/>
  </mergeCells>
  <printOptions horizontalCentered="1"/>
  <pageMargins left="0.7" right="0" top="0.94" bottom="0.42" header="0.196850393700787" footer="0.19"/>
  <pageSetup horizontalDpi="600" verticalDpi="600" orientation="portrait" paperSize="9" r:id="rId1"/>
  <headerFooter alignWithMargins="0">
    <oddFooter>&amp;R&amp;F  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3">
      <selection activeCell="D61" sqref="D61"/>
    </sheetView>
  </sheetViews>
  <sheetFormatPr defaultColWidth="9.00390625" defaultRowHeight="14.25"/>
  <cols>
    <col min="1" max="1" width="2.875" style="32" customWidth="1"/>
    <col min="2" max="2" width="8.00390625" style="32" customWidth="1"/>
    <col min="3" max="3" width="27.375" style="32" customWidth="1"/>
    <col min="4" max="4" width="11.875" style="32" customWidth="1"/>
    <col min="5" max="5" width="8.125" style="70" customWidth="1"/>
    <col min="6" max="6" width="11.75390625" style="32" customWidth="1"/>
    <col min="7" max="7" width="8.625" style="32" customWidth="1"/>
    <col min="8" max="16384" width="8.00390625" style="32" customWidth="1"/>
  </cols>
  <sheetData>
    <row r="1" spans="1:6" ht="15.75">
      <c r="A1" s="44" t="s">
        <v>66</v>
      </c>
      <c r="D1" s="42"/>
      <c r="E1" s="45"/>
      <c r="F1" s="42"/>
    </row>
    <row r="2" spans="1:6" ht="15.75">
      <c r="A2" s="44" t="s">
        <v>170</v>
      </c>
      <c r="D2" s="42"/>
      <c r="E2" s="45"/>
      <c r="F2" s="42"/>
    </row>
    <row r="3" spans="1:6" ht="15.75">
      <c r="A3" s="44" t="s">
        <v>198</v>
      </c>
      <c r="D3" s="42"/>
      <c r="E3" s="45"/>
      <c r="F3" s="42"/>
    </row>
    <row r="4" spans="1:5" ht="12.75">
      <c r="A4" s="125" t="str">
        <f>'Income Statement'!A4</f>
        <v>These figures have not been audited and should be read in conjunction with the latest audited financial statements</v>
      </c>
      <c r="D4" s="42"/>
      <c r="E4" s="45"/>
    </row>
    <row r="5" spans="1:6" ht="12.75">
      <c r="A5" s="46"/>
      <c r="D5" s="1" t="s">
        <v>9</v>
      </c>
      <c r="E5" s="45"/>
      <c r="F5" s="1" t="s">
        <v>0</v>
      </c>
    </row>
    <row r="6" spans="1:6" ht="12.75">
      <c r="A6" s="46"/>
      <c r="D6" s="1" t="s">
        <v>10</v>
      </c>
      <c r="E6" s="45"/>
      <c r="F6" s="1" t="s">
        <v>6</v>
      </c>
    </row>
    <row r="7" spans="1:6" ht="12.75">
      <c r="A7" s="46"/>
      <c r="D7" s="1" t="s">
        <v>11</v>
      </c>
      <c r="E7" s="45"/>
      <c r="F7" s="1" t="s">
        <v>7</v>
      </c>
    </row>
    <row r="8" spans="1:6" ht="12.75">
      <c r="A8" s="46"/>
      <c r="D8" s="1" t="s">
        <v>5</v>
      </c>
      <c r="E8" s="45"/>
      <c r="F8" s="1" t="s">
        <v>8</v>
      </c>
    </row>
    <row r="9" spans="1:6" ht="12.75">
      <c r="A9" s="47"/>
      <c r="B9" s="48"/>
      <c r="C9" s="48"/>
      <c r="D9" s="108" t="str">
        <f>'Income Statement'!J11</f>
        <v>30/09/2003</v>
      </c>
      <c r="E9" s="50"/>
      <c r="F9" s="121">
        <v>37621</v>
      </c>
    </row>
    <row r="10" spans="1:6" ht="12.75">
      <c r="A10" s="52"/>
      <c r="B10" s="53"/>
      <c r="C10" s="53"/>
      <c r="D10" s="49"/>
      <c r="E10" s="50"/>
      <c r="F10" s="51"/>
    </row>
    <row r="11" spans="1:6" ht="12.75">
      <c r="A11" s="52"/>
      <c r="B11" s="53"/>
      <c r="C11" s="54"/>
      <c r="D11" s="51" t="s">
        <v>79</v>
      </c>
      <c r="E11" s="55"/>
      <c r="F11" s="51" t="s">
        <v>79</v>
      </c>
    </row>
    <row r="12" spans="1:6" ht="12.75">
      <c r="A12" s="47"/>
      <c r="B12" s="48"/>
      <c r="C12" s="54"/>
      <c r="D12" s="56"/>
      <c r="E12" s="57"/>
      <c r="F12" s="56"/>
    </row>
    <row r="13" spans="1:6" ht="12.75">
      <c r="A13" s="58" t="s">
        <v>120</v>
      </c>
      <c r="B13" s="48"/>
      <c r="C13" s="54"/>
      <c r="D13" s="56"/>
      <c r="E13" s="57"/>
      <c r="F13" s="56"/>
    </row>
    <row r="14" spans="1:6" ht="12.75">
      <c r="A14" s="47"/>
      <c r="B14" s="48"/>
      <c r="C14" s="54"/>
      <c r="D14" s="56"/>
      <c r="E14" s="57"/>
      <c r="F14" s="56"/>
    </row>
    <row r="15" spans="1:6" ht="12.75">
      <c r="A15" s="47"/>
      <c r="B15" s="48" t="s">
        <v>121</v>
      </c>
      <c r="C15" s="54"/>
      <c r="D15" s="56">
        <v>63067109</v>
      </c>
      <c r="E15" s="57"/>
      <c r="F15" s="56">
        <v>64046774</v>
      </c>
    </row>
    <row r="16" spans="1:6" ht="12.75">
      <c r="A16" s="47"/>
      <c r="B16" s="48" t="s">
        <v>70</v>
      </c>
      <c r="C16" s="54"/>
      <c r="D16" s="56">
        <v>50000000</v>
      </c>
      <c r="E16" s="57"/>
      <c r="F16" s="56">
        <v>50000000</v>
      </c>
    </row>
    <row r="17" spans="1:6" ht="12.75">
      <c r="A17" s="47"/>
      <c r="B17" s="48" t="s">
        <v>122</v>
      </c>
      <c r="C17" s="54"/>
      <c r="D17" s="56"/>
      <c r="E17" s="57"/>
      <c r="F17" s="56">
        <v>0</v>
      </c>
    </row>
    <row r="18" spans="1:6" ht="12.75">
      <c r="A18" s="47"/>
      <c r="B18" s="48" t="s">
        <v>123</v>
      </c>
      <c r="C18" s="54"/>
      <c r="D18" s="56">
        <v>60000</v>
      </c>
      <c r="E18" s="57"/>
      <c r="F18" s="56">
        <v>60000</v>
      </c>
    </row>
    <row r="19" spans="1:6" ht="12.75">
      <c r="A19" s="47"/>
      <c r="B19" s="48" t="s">
        <v>124</v>
      </c>
      <c r="C19" s="54"/>
      <c r="D19" s="56">
        <v>136360</v>
      </c>
      <c r="E19" s="57"/>
      <c r="F19" s="56">
        <v>142288</v>
      </c>
    </row>
    <row r="20" spans="1:6" ht="12.75">
      <c r="A20" s="47"/>
      <c r="B20" s="48" t="s">
        <v>125</v>
      </c>
      <c r="C20" s="54"/>
      <c r="D20" s="56"/>
      <c r="E20" s="57"/>
      <c r="F20" s="56">
        <v>0</v>
      </c>
    </row>
    <row r="21" spans="1:6" ht="17.25" customHeight="1">
      <c r="A21" s="47"/>
      <c r="B21" s="48"/>
      <c r="C21" s="54"/>
      <c r="D21" s="59">
        <f>SUM(D15:D20)</f>
        <v>113263469</v>
      </c>
      <c r="E21" s="57"/>
      <c r="F21" s="59">
        <f>SUM(F15:F20)</f>
        <v>114249062</v>
      </c>
    </row>
    <row r="22" spans="1:6" ht="12.75">
      <c r="A22" s="47"/>
      <c r="B22" s="48"/>
      <c r="C22" s="54"/>
      <c r="D22" s="56"/>
      <c r="E22" s="57"/>
      <c r="F22" s="56"/>
    </row>
    <row r="23" spans="1:6" ht="12.75">
      <c r="A23" s="58" t="s">
        <v>126</v>
      </c>
      <c r="B23" s="48"/>
      <c r="C23" s="48"/>
      <c r="D23" s="56"/>
      <c r="E23" s="57"/>
      <c r="F23" s="56"/>
    </row>
    <row r="24" spans="1:6" ht="12.75">
      <c r="A24" s="47"/>
      <c r="B24" s="48"/>
      <c r="C24" s="48"/>
      <c r="D24" s="56"/>
      <c r="E24" s="57"/>
      <c r="F24" s="56"/>
    </row>
    <row r="25" spans="1:6" ht="15.75" customHeight="1">
      <c r="A25" s="47"/>
      <c r="B25" s="48" t="s">
        <v>127</v>
      </c>
      <c r="C25" s="48"/>
      <c r="D25" s="56"/>
      <c r="E25" s="57"/>
      <c r="F25" s="56">
        <v>0</v>
      </c>
    </row>
    <row r="26" spans="1:6" ht="15.75" customHeight="1">
      <c r="A26" s="47"/>
      <c r="B26" s="48" t="s">
        <v>128</v>
      </c>
      <c r="C26" s="48"/>
      <c r="D26" s="56">
        <v>6836096</v>
      </c>
      <c r="E26" s="57"/>
      <c r="F26" s="56">
        <v>6994183</v>
      </c>
    </row>
    <row r="27" spans="1:6" ht="15.75" customHeight="1">
      <c r="A27" s="47"/>
      <c r="B27" s="48" t="s">
        <v>129</v>
      </c>
      <c r="C27" s="48"/>
      <c r="D27" s="56">
        <v>18369471</v>
      </c>
      <c r="E27" s="57"/>
      <c r="F27" s="56">
        <v>14668098</v>
      </c>
    </row>
    <row r="28" spans="1:6" ht="15.75" customHeight="1">
      <c r="A28" s="47"/>
      <c r="B28" s="48" t="s">
        <v>130</v>
      </c>
      <c r="C28" s="48"/>
      <c r="D28" s="56">
        <v>6364065</v>
      </c>
      <c r="E28" s="57"/>
      <c r="F28" s="56">
        <v>4489053</v>
      </c>
    </row>
    <row r="29" spans="1:6" ht="15.75" customHeight="1">
      <c r="A29" s="47"/>
      <c r="B29" s="48" t="s">
        <v>131</v>
      </c>
      <c r="C29" s="48"/>
      <c r="D29" s="56">
        <v>862500</v>
      </c>
      <c r="E29" s="57"/>
      <c r="F29" s="56">
        <v>862500</v>
      </c>
    </row>
    <row r="30" spans="1:6" ht="15.75" customHeight="1">
      <c r="A30" s="47"/>
      <c r="B30" s="48" t="s">
        <v>118</v>
      </c>
      <c r="C30" s="48"/>
      <c r="D30" s="56">
        <v>447932</v>
      </c>
      <c r="E30" s="57"/>
      <c r="F30" s="56">
        <v>554575</v>
      </c>
    </row>
    <row r="31" spans="1:6" ht="15.75" customHeight="1">
      <c r="A31" s="47"/>
      <c r="B31" s="48"/>
      <c r="C31" s="48"/>
      <c r="D31" s="59">
        <f>SUM(D25:D30)</f>
        <v>32880064</v>
      </c>
      <c r="E31" s="57"/>
      <c r="F31" s="59">
        <f>SUM(F25:F30)</f>
        <v>27568409</v>
      </c>
    </row>
    <row r="32" spans="1:6" ht="12.75">
      <c r="A32" s="47"/>
      <c r="B32" s="48"/>
      <c r="C32" s="48"/>
      <c r="D32" s="56"/>
      <c r="E32" s="57"/>
      <c r="F32" s="56"/>
    </row>
    <row r="33" spans="1:6" ht="12.75">
      <c r="A33" s="58" t="s">
        <v>132</v>
      </c>
      <c r="B33" s="48"/>
      <c r="C33" s="48"/>
      <c r="D33" s="56"/>
      <c r="E33" s="57"/>
      <c r="F33" s="56"/>
    </row>
    <row r="34" spans="1:6" ht="12.75">
      <c r="A34" s="47"/>
      <c r="B34" s="48"/>
      <c r="C34" s="48"/>
      <c r="D34" s="56"/>
      <c r="E34" s="57"/>
      <c r="F34" s="56"/>
    </row>
    <row r="35" spans="1:6" ht="15.75" customHeight="1">
      <c r="A35" s="47"/>
      <c r="B35" s="48" t="s">
        <v>133</v>
      </c>
      <c r="C35" s="48"/>
      <c r="D35" s="56">
        <v>97775716</v>
      </c>
      <c r="E35" s="57"/>
      <c r="F35" s="56">
        <v>96458805</v>
      </c>
    </row>
    <row r="36" spans="1:6" ht="15.75" customHeight="1">
      <c r="A36" s="47"/>
      <c r="B36" s="48" t="s">
        <v>134</v>
      </c>
      <c r="C36" s="48"/>
      <c r="D36" s="56">
        <v>10180372</v>
      </c>
      <c r="E36" s="57"/>
      <c r="F36" s="56">
        <v>7223230</v>
      </c>
    </row>
    <row r="37" spans="1:6" ht="15.75" customHeight="1">
      <c r="A37" s="47"/>
      <c r="B37" s="48" t="s">
        <v>135</v>
      </c>
      <c r="C37" s="48"/>
      <c r="D37" s="56">
        <v>24461250</v>
      </c>
      <c r="E37" s="57"/>
      <c r="F37" s="56">
        <v>18126766</v>
      </c>
    </row>
    <row r="38" spans="1:6" ht="15.75" customHeight="1">
      <c r="A38" s="47"/>
      <c r="B38" s="48" t="s">
        <v>44</v>
      </c>
      <c r="C38" s="48"/>
      <c r="D38" s="56">
        <v>562247</v>
      </c>
      <c r="E38" s="57"/>
      <c r="F38" s="56">
        <v>562247</v>
      </c>
    </row>
    <row r="39" spans="1:6" ht="15.75" customHeight="1">
      <c r="A39" s="47"/>
      <c r="B39" s="48"/>
      <c r="C39" s="48"/>
      <c r="D39" s="59">
        <f>SUM(D34:D38)</f>
        <v>132979585</v>
      </c>
      <c r="E39" s="57"/>
      <c r="F39" s="59">
        <f>SUM(F34:F38)</f>
        <v>122371048</v>
      </c>
    </row>
    <row r="40" spans="1:6" ht="12.75">
      <c r="A40" s="47"/>
      <c r="B40" s="48"/>
      <c r="C40" s="48"/>
      <c r="D40" s="57"/>
      <c r="E40" s="57"/>
      <c r="F40" s="57"/>
    </row>
    <row r="41" spans="1:6" ht="12.75">
      <c r="A41" s="47"/>
      <c r="B41" s="48"/>
      <c r="C41" s="48"/>
      <c r="D41" s="56"/>
      <c r="E41" s="57"/>
      <c r="F41" s="56"/>
    </row>
    <row r="42" spans="1:6" ht="19.5" customHeight="1">
      <c r="A42" s="58" t="s">
        <v>136</v>
      </c>
      <c r="B42" s="48"/>
      <c r="C42" s="48"/>
      <c r="D42" s="56">
        <f>+D31-D39</f>
        <v>-100099521</v>
      </c>
      <c r="E42" s="57"/>
      <c r="F42" s="60">
        <f>+F31-F39</f>
        <v>-94802639</v>
      </c>
    </row>
    <row r="43" spans="1:6" ht="17.25" customHeight="1" thickBot="1">
      <c r="A43" s="47"/>
      <c r="B43" s="48"/>
      <c r="C43" s="48"/>
      <c r="D43" s="61">
        <f>+D21+D31-D39</f>
        <v>13163948</v>
      </c>
      <c r="E43" s="57"/>
      <c r="F43" s="61">
        <f>+F21+F31-F39</f>
        <v>19446423</v>
      </c>
    </row>
    <row r="44" spans="1:6" ht="15.75" customHeight="1">
      <c r="A44" s="47"/>
      <c r="B44" s="48"/>
      <c r="C44" s="48"/>
      <c r="D44" s="56"/>
      <c r="E44" s="57"/>
      <c r="F44" s="56"/>
    </row>
    <row r="45" spans="1:6" ht="15.75" customHeight="1">
      <c r="A45" s="58" t="s">
        <v>137</v>
      </c>
      <c r="B45" s="48"/>
      <c r="C45" s="48"/>
      <c r="D45" s="56">
        <v>0</v>
      </c>
      <c r="E45" s="57"/>
      <c r="F45" s="56">
        <v>0</v>
      </c>
    </row>
    <row r="46" spans="1:6" ht="15.75" customHeight="1">
      <c r="A46" s="58"/>
      <c r="B46" s="48"/>
      <c r="C46" s="48"/>
      <c r="D46" s="56"/>
      <c r="E46" s="57"/>
      <c r="F46" s="56"/>
    </row>
    <row r="47" spans="1:6" ht="15.75" customHeight="1">
      <c r="A47" s="47"/>
      <c r="B47" s="48" t="s">
        <v>138</v>
      </c>
      <c r="C47" s="48"/>
      <c r="D47" s="56">
        <v>27681500</v>
      </c>
      <c r="E47" s="57"/>
      <c r="F47" s="56">
        <v>27681500</v>
      </c>
    </row>
    <row r="48" spans="1:6" ht="15.75" customHeight="1">
      <c r="A48" s="47"/>
      <c r="B48" s="48" t="s">
        <v>4</v>
      </c>
      <c r="C48" s="48"/>
      <c r="D48" s="62">
        <f>SUM(Equity!D25:G25)</f>
        <v>-23137675</v>
      </c>
      <c r="E48" s="63"/>
      <c r="F48" s="62">
        <v>-17497198</v>
      </c>
    </row>
    <row r="49" spans="1:6" ht="15.75" customHeight="1">
      <c r="A49" s="47"/>
      <c r="B49" s="48" t="s">
        <v>139</v>
      </c>
      <c r="C49" s="48"/>
      <c r="D49" s="56">
        <f>SUM(D47:D48)</f>
        <v>4543825</v>
      </c>
      <c r="E49" s="57"/>
      <c r="F49" s="56">
        <f>Equity!H18</f>
        <v>10184302</v>
      </c>
    </row>
    <row r="50" spans="1:6" ht="15.75" customHeight="1">
      <c r="A50" s="47"/>
      <c r="B50" s="48" t="s">
        <v>140</v>
      </c>
      <c r="C50" s="48"/>
      <c r="D50" s="64">
        <v>421137</v>
      </c>
      <c r="E50" s="63"/>
      <c r="F50" s="62">
        <v>423537</v>
      </c>
    </row>
    <row r="51" spans="1:6" ht="15.75" customHeight="1">
      <c r="A51" s="47"/>
      <c r="B51" s="48"/>
      <c r="C51" s="48"/>
      <c r="D51" s="65">
        <f>SUM(D49:D50)</f>
        <v>4964962</v>
      </c>
      <c r="E51" s="63"/>
      <c r="F51" s="65">
        <f>SUM(F49:F50)</f>
        <v>10607839</v>
      </c>
    </row>
    <row r="52" spans="1:6" ht="12.75">
      <c r="A52" s="47"/>
      <c r="B52" s="48"/>
      <c r="C52" s="48"/>
      <c r="D52" s="48"/>
      <c r="E52" s="66"/>
      <c r="F52" s="48"/>
    </row>
    <row r="53" spans="1:6" ht="12.75">
      <c r="A53" s="48"/>
      <c r="B53" s="48" t="s">
        <v>141</v>
      </c>
      <c r="C53" s="48"/>
      <c r="D53" s="67">
        <v>4862683</v>
      </c>
      <c r="E53" s="66"/>
      <c r="F53" s="67">
        <v>5502281</v>
      </c>
    </row>
    <row r="54" spans="1:6" ht="12.75">
      <c r="A54" s="48"/>
      <c r="B54" s="48" t="s">
        <v>142</v>
      </c>
      <c r="C54" s="48"/>
      <c r="D54" s="67">
        <v>3336303</v>
      </c>
      <c r="E54" s="66"/>
      <c r="F54" s="67">
        <v>3336303</v>
      </c>
    </row>
    <row r="55" spans="1:6" ht="12.75">
      <c r="A55" s="48"/>
      <c r="B55" s="48"/>
      <c r="C55" s="48"/>
      <c r="D55" s="68">
        <f>SUM(D53:D54)</f>
        <v>8198986</v>
      </c>
      <c r="E55" s="66"/>
      <c r="F55" s="68">
        <f>SUM(F53:F54)</f>
        <v>8838584</v>
      </c>
    </row>
    <row r="56" spans="1:6" ht="12.75">
      <c r="A56" s="48"/>
      <c r="B56" s="48"/>
      <c r="C56" s="48"/>
      <c r="D56" s="48"/>
      <c r="E56" s="66"/>
      <c r="F56" s="48"/>
    </row>
    <row r="57" spans="1:6" ht="13.5" thickBot="1">
      <c r="A57" s="48"/>
      <c r="B57" s="48"/>
      <c r="C57" s="48"/>
      <c r="D57" s="69">
        <f>+D51+D55</f>
        <v>13163948</v>
      </c>
      <c r="E57" s="66"/>
      <c r="F57" s="69">
        <f>+F51+F55</f>
        <v>19446423</v>
      </c>
    </row>
    <row r="58" spans="1:6" ht="12.75">
      <c r="A58" s="48"/>
      <c r="B58" s="48"/>
      <c r="C58" s="48"/>
      <c r="D58" s="48"/>
      <c r="E58" s="66"/>
      <c r="F58" s="48"/>
    </row>
    <row r="59" spans="1:3" ht="12.75">
      <c r="A59" s="48"/>
      <c r="B59" s="48"/>
      <c r="C59" s="48"/>
    </row>
    <row r="60" spans="1:6" ht="12.75">
      <c r="A60" s="48"/>
      <c r="B60" s="48"/>
      <c r="C60" s="48"/>
      <c r="D60" s="48"/>
      <c r="E60" s="66"/>
      <c r="F60" s="48"/>
    </row>
    <row r="61" spans="1:6" ht="12.75">
      <c r="A61" s="48"/>
      <c r="B61" s="48"/>
      <c r="C61" s="48"/>
      <c r="D61" s="48"/>
      <c r="E61" s="66"/>
      <c r="F61" s="48"/>
    </row>
    <row r="62" spans="1:6" ht="12.75">
      <c r="A62" s="48"/>
      <c r="B62" s="48"/>
      <c r="C62" s="48"/>
      <c r="D62" s="113"/>
      <c r="E62" s="66"/>
      <c r="F62" s="48"/>
    </row>
    <row r="63" spans="1:6" ht="12.75">
      <c r="A63" s="48"/>
      <c r="B63" s="48"/>
      <c r="C63" s="48"/>
      <c r="D63" s="48"/>
      <c r="E63" s="66"/>
      <c r="F63" s="48"/>
    </row>
    <row r="64" spans="1:6" ht="12.75">
      <c r="A64" s="48"/>
      <c r="B64" s="48"/>
      <c r="C64" s="48"/>
      <c r="E64" s="66"/>
      <c r="F64" s="48"/>
    </row>
    <row r="65" spans="1:6" ht="12.75">
      <c r="A65" s="48"/>
      <c r="B65" s="48"/>
      <c r="C65" s="48"/>
      <c r="D65" s="67">
        <f>+D43-D57</f>
        <v>0</v>
      </c>
      <c r="E65" s="66"/>
      <c r="F65" s="67">
        <f>+F43-F57</f>
        <v>0</v>
      </c>
    </row>
    <row r="66" spans="1:6" ht="12.75">
      <c r="A66" s="48"/>
      <c r="B66" s="48"/>
      <c r="C66" s="48"/>
      <c r="D66" s="48"/>
      <c r="E66" s="66"/>
      <c r="F66" s="48"/>
    </row>
    <row r="67" spans="1:6" ht="12.75">
      <c r="A67" s="48"/>
      <c r="B67" s="48"/>
      <c r="C67" s="48"/>
      <c r="D67" s="48"/>
      <c r="E67" s="66"/>
      <c r="F67" s="48"/>
    </row>
    <row r="68" spans="1:6" ht="12.75">
      <c r="A68" s="48"/>
      <c r="B68" s="48"/>
      <c r="C68" s="48"/>
      <c r="D68" s="48"/>
      <c r="E68" s="66"/>
      <c r="F68" s="48"/>
    </row>
    <row r="69" spans="1:6" ht="12.75">
      <c r="A69" s="48"/>
      <c r="B69" s="48"/>
      <c r="C69" s="48"/>
      <c r="D69" s="48"/>
      <c r="E69" s="66"/>
      <c r="F69" s="48"/>
    </row>
    <row r="70" spans="1:6" ht="12.75">
      <c r="A70" s="48"/>
      <c r="B70" s="48"/>
      <c r="C70" s="48"/>
      <c r="D70" s="48"/>
      <c r="E70" s="66"/>
      <c r="F70" s="48"/>
    </row>
    <row r="71" spans="1:6" ht="12.75">
      <c r="A71" s="48"/>
      <c r="B71" s="48"/>
      <c r="C71" s="48"/>
      <c r="D71" s="48"/>
      <c r="E71" s="66"/>
      <c r="F71" s="48"/>
    </row>
    <row r="72" spans="1:6" ht="12.75">
      <c r="A72" s="48"/>
      <c r="B72" s="48"/>
      <c r="C72" s="48" t="s">
        <v>192</v>
      </c>
      <c r="D72" s="113">
        <f>D21+D31</f>
        <v>146143533</v>
      </c>
      <c r="E72" s="66"/>
      <c r="F72" s="48"/>
    </row>
    <row r="73" spans="1:6" ht="12.75">
      <c r="A73" s="48"/>
      <c r="B73" s="48"/>
      <c r="C73" s="48"/>
      <c r="D73" s="48"/>
      <c r="E73" s="66"/>
      <c r="F73" s="48"/>
    </row>
    <row r="74" spans="1:6" ht="12.75">
      <c r="A74" s="48"/>
      <c r="B74" s="48"/>
      <c r="C74" s="48"/>
      <c r="D74" s="48"/>
      <c r="E74" s="66"/>
      <c r="F74" s="48"/>
    </row>
    <row r="75" spans="1:6" ht="12.75">
      <c r="A75" s="48"/>
      <c r="B75" s="48"/>
      <c r="C75" s="48"/>
      <c r="D75" s="48"/>
      <c r="E75" s="66"/>
      <c r="F75" s="48"/>
    </row>
    <row r="76" spans="1:6" ht="12.75">
      <c r="A76" s="48"/>
      <c r="B76" s="48"/>
      <c r="C76" s="48"/>
      <c r="D76" s="48"/>
      <c r="E76" s="66"/>
      <c r="F76" s="48"/>
    </row>
    <row r="77" spans="1:6" ht="12.75">
      <c r="A77" s="48"/>
      <c r="B77" s="48"/>
      <c r="C77" s="48"/>
      <c r="D77" s="48"/>
      <c r="E77" s="66"/>
      <c r="F77" s="48"/>
    </row>
  </sheetData>
  <printOptions/>
  <pageMargins left="0.75" right="0.7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51">
      <selection activeCell="A1" sqref="A1:F63"/>
    </sheetView>
  </sheetViews>
  <sheetFormatPr defaultColWidth="9.00390625" defaultRowHeight="14.25"/>
  <cols>
    <col min="1" max="1" width="3.375" style="32" customWidth="1"/>
    <col min="2" max="2" width="4.00390625" style="32" customWidth="1"/>
    <col min="3" max="3" width="38.125" style="32" customWidth="1"/>
    <col min="4" max="4" width="12.50390625" style="32" customWidth="1"/>
    <col min="5" max="5" width="7.625" style="32" customWidth="1"/>
    <col min="6" max="6" width="16.375" style="32" customWidth="1"/>
    <col min="7" max="16384" width="8.00390625" style="32" customWidth="1"/>
  </cols>
  <sheetData>
    <row r="1" spans="1:6" ht="15.75">
      <c r="A1" s="111" t="s">
        <v>66</v>
      </c>
      <c r="B1" s="112"/>
      <c r="C1" s="112"/>
      <c r="D1" s="31"/>
      <c r="E1" s="31"/>
      <c r="F1" s="31"/>
    </row>
    <row r="2" spans="1:6" ht="15.75">
      <c r="A2" s="111" t="s">
        <v>171</v>
      </c>
      <c r="B2" s="112"/>
      <c r="C2" s="112"/>
      <c r="D2" s="31"/>
      <c r="E2" s="31"/>
      <c r="F2" s="31"/>
    </row>
    <row r="3" spans="1:6" ht="15.75">
      <c r="A3" s="111" t="str">
        <f>Income!A4</f>
        <v>FOR THE PERIOD ENDED 30 SEPTEMBER 2003</v>
      </c>
      <c r="B3" s="112"/>
      <c r="C3" s="112"/>
      <c r="D3" s="31"/>
      <c r="E3" s="31"/>
      <c r="F3" s="31"/>
    </row>
    <row r="4" spans="1:6" ht="15">
      <c r="A4" s="29" t="str">
        <f>'Bal Sheet'!A4</f>
        <v>These figures have not been audited and should be read in conjunction with the latest audited financial statements</v>
      </c>
      <c r="B4" s="112"/>
      <c r="C4" s="112"/>
      <c r="D4" s="31"/>
      <c r="E4" s="31"/>
      <c r="F4" s="31"/>
    </row>
    <row r="5" spans="1:6" ht="12.75">
      <c r="A5" s="30"/>
      <c r="B5" s="30"/>
      <c r="C5" s="30"/>
      <c r="D5" s="33" t="s">
        <v>77</v>
      </c>
      <c r="E5" s="33"/>
      <c r="F5" s="33" t="s">
        <v>78</v>
      </c>
    </row>
    <row r="6" spans="1:6" ht="12.75">
      <c r="A6" s="30"/>
      <c r="B6" s="30"/>
      <c r="C6" s="30"/>
      <c r="D6" s="34" t="str">
        <f>'Income Statement'!J11</f>
        <v>30/09/2003</v>
      </c>
      <c r="E6" s="34"/>
      <c r="F6" s="34">
        <f>'Bal Sheet'!F9</f>
        <v>37621</v>
      </c>
    </row>
    <row r="7" spans="1:6" ht="12.75">
      <c r="A7" s="30"/>
      <c r="B7" s="30"/>
      <c r="C7" s="30"/>
      <c r="D7" s="33" t="s">
        <v>79</v>
      </c>
      <c r="E7" s="33"/>
      <c r="F7" s="33" t="s">
        <v>79</v>
      </c>
    </row>
    <row r="8" spans="1:6" ht="12.75">
      <c r="A8" s="30"/>
      <c r="B8" s="30"/>
      <c r="C8" s="30"/>
      <c r="D8" s="35"/>
      <c r="E8" s="35"/>
      <c r="F8" s="35"/>
    </row>
    <row r="9" spans="1:6" ht="12.75">
      <c r="A9" s="29" t="s">
        <v>80</v>
      </c>
      <c r="B9" s="30"/>
      <c r="C9" s="30"/>
      <c r="D9" s="31"/>
      <c r="E9" s="31"/>
      <c r="F9" s="31"/>
    </row>
    <row r="10" spans="1:6" ht="12.75">
      <c r="A10" s="30"/>
      <c r="B10" s="30"/>
      <c r="C10" s="30"/>
      <c r="D10" s="31"/>
      <c r="E10" s="31"/>
      <c r="F10" s="31"/>
    </row>
    <row r="11" spans="1:6" ht="15.75" customHeight="1">
      <c r="A11" s="30"/>
      <c r="B11" s="30" t="s">
        <v>81</v>
      </c>
      <c r="C11" s="30"/>
      <c r="D11" s="31">
        <f>Income!D32</f>
        <v>-5642878</v>
      </c>
      <c r="E11" s="31"/>
      <c r="F11" s="31">
        <v>-19192100</v>
      </c>
    </row>
    <row r="12" spans="1:6" ht="15.75" customHeight="1">
      <c r="A12" s="30"/>
      <c r="B12" s="30" t="s">
        <v>82</v>
      </c>
      <c r="C12" s="30"/>
      <c r="D12" s="31"/>
      <c r="E12" s="31"/>
      <c r="F12" s="31"/>
    </row>
    <row r="13" spans="1:6" ht="15.75" customHeight="1">
      <c r="A13" s="30"/>
      <c r="B13" s="30"/>
      <c r="C13" s="30" t="s">
        <v>83</v>
      </c>
      <c r="D13" s="31">
        <v>5928</v>
      </c>
      <c r="E13" s="31"/>
      <c r="F13" s="31">
        <v>112342</v>
      </c>
    </row>
    <row r="14" spans="1:6" ht="15.75" customHeight="1">
      <c r="A14" s="30"/>
      <c r="B14" s="30"/>
      <c r="C14" s="30" t="s">
        <v>184</v>
      </c>
      <c r="D14" s="31">
        <v>0</v>
      </c>
      <c r="E14" s="31"/>
      <c r="F14" s="31">
        <v>1713355</v>
      </c>
    </row>
    <row r="15" spans="1:6" ht="15.75" customHeight="1">
      <c r="A15" s="30"/>
      <c r="B15" s="30"/>
      <c r="C15" s="30" t="s">
        <v>84</v>
      </c>
      <c r="D15" s="31">
        <v>0</v>
      </c>
      <c r="E15" s="31"/>
      <c r="F15" s="31">
        <v>9999</v>
      </c>
    </row>
    <row r="16" spans="1:6" ht="15.75" customHeight="1">
      <c r="A16" s="30"/>
      <c r="B16" s="30"/>
      <c r="C16" s="30" t="s">
        <v>185</v>
      </c>
      <c r="D16" s="31">
        <v>0</v>
      </c>
      <c r="E16" s="31"/>
      <c r="F16" s="31">
        <v>1412013</v>
      </c>
    </row>
    <row r="17" spans="1:6" ht="15.75" customHeight="1">
      <c r="A17" s="30"/>
      <c r="B17" s="30"/>
      <c r="C17" s="30" t="s">
        <v>85</v>
      </c>
      <c r="D17" s="31">
        <v>1354287</v>
      </c>
      <c r="E17" s="31"/>
      <c r="F17" s="31">
        <v>1816095</v>
      </c>
    </row>
    <row r="18" spans="1:6" ht="15.75" customHeight="1">
      <c r="A18" s="30"/>
      <c r="B18" s="30"/>
      <c r="C18" s="30" t="s">
        <v>183</v>
      </c>
      <c r="D18" s="31">
        <v>0</v>
      </c>
      <c r="E18" s="31"/>
      <c r="F18" s="31">
        <v>975017</v>
      </c>
    </row>
    <row r="19" spans="1:6" ht="15.75" customHeight="1">
      <c r="A19" s="30"/>
      <c r="B19" s="30"/>
      <c r="C19" s="30" t="s">
        <v>190</v>
      </c>
      <c r="D19" s="31">
        <v>0</v>
      </c>
      <c r="E19" s="31"/>
      <c r="F19" s="31">
        <v>93765</v>
      </c>
    </row>
    <row r="20" spans="1:6" ht="15.75" customHeight="1">
      <c r="A20" s="30"/>
      <c r="B20" s="30"/>
      <c r="C20" s="30" t="s">
        <v>86</v>
      </c>
      <c r="D20" s="31">
        <v>-257</v>
      </c>
      <c r="E20" s="31"/>
      <c r="F20" s="31">
        <v>27405</v>
      </c>
    </row>
    <row r="21" spans="1:6" ht="15.75" customHeight="1">
      <c r="A21" s="30"/>
      <c r="B21" s="30"/>
      <c r="C21" s="30" t="s">
        <v>87</v>
      </c>
      <c r="D21" s="31">
        <v>0</v>
      </c>
      <c r="E21" s="31"/>
      <c r="F21" s="31">
        <v>300000</v>
      </c>
    </row>
    <row r="22" spans="1:6" ht="15.75" customHeight="1">
      <c r="A22" s="30"/>
      <c r="B22" s="30"/>
      <c r="C22" s="30" t="s">
        <v>88</v>
      </c>
      <c r="D22" s="31">
        <v>0</v>
      </c>
      <c r="E22" s="31"/>
      <c r="F22" s="31">
        <v>678536</v>
      </c>
    </row>
    <row r="23" spans="1:6" ht="15.75" customHeight="1">
      <c r="A23" s="30"/>
      <c r="B23" s="30"/>
      <c r="C23" s="30" t="s">
        <v>89</v>
      </c>
      <c r="D23" s="31">
        <v>0</v>
      </c>
      <c r="E23" s="31"/>
      <c r="F23" s="31">
        <v>2848000</v>
      </c>
    </row>
    <row r="24" spans="1:6" ht="15.75" customHeight="1">
      <c r="A24" s="30"/>
      <c r="B24" s="30"/>
      <c r="C24" s="30" t="s">
        <v>90</v>
      </c>
      <c r="D24" s="31">
        <v>6378628</v>
      </c>
      <c r="E24" s="31"/>
      <c r="F24" s="31">
        <v>8149666</v>
      </c>
    </row>
    <row r="25" spans="1:6" ht="15.75" customHeight="1">
      <c r="A25" s="30"/>
      <c r="B25" s="30"/>
      <c r="C25" s="30" t="s">
        <v>91</v>
      </c>
      <c r="D25" s="31">
        <v>-63</v>
      </c>
      <c r="E25" s="31"/>
      <c r="F25" s="31">
        <v>-220</v>
      </c>
    </row>
    <row r="26" spans="1:6" ht="15.75" customHeight="1">
      <c r="A26" s="30"/>
      <c r="B26" s="30" t="s">
        <v>92</v>
      </c>
      <c r="C26" s="30"/>
      <c r="D26" s="36">
        <f>SUM(D9:D25)</f>
        <v>2095645</v>
      </c>
      <c r="E26" s="36"/>
      <c r="F26" s="36">
        <f>SUM(F9:F25)</f>
        <v>-1056127</v>
      </c>
    </row>
    <row r="27" spans="1:6" ht="15.75" customHeight="1">
      <c r="A27" s="30"/>
      <c r="B27" s="30"/>
      <c r="C27" s="30" t="s">
        <v>93</v>
      </c>
      <c r="D27" s="31">
        <v>-4881899</v>
      </c>
      <c r="E27" s="31"/>
      <c r="F27" s="31">
        <v>-1141711</v>
      </c>
    </row>
    <row r="28" spans="1:6" ht="15.75" customHeight="1">
      <c r="A28" s="30"/>
      <c r="B28" s="30"/>
      <c r="C28" s="30" t="s">
        <v>94</v>
      </c>
      <c r="D28" s="31">
        <v>158088</v>
      </c>
      <c r="E28" s="31"/>
      <c r="F28" s="31">
        <v>-36670</v>
      </c>
    </row>
    <row r="29" spans="1:6" ht="15.75" customHeight="1">
      <c r="A29" s="30"/>
      <c r="B29" s="30"/>
      <c r="C29" s="30" t="s">
        <v>95</v>
      </c>
      <c r="D29" s="31">
        <v>3916588</v>
      </c>
      <c r="E29" s="31"/>
      <c r="F29" s="31">
        <v>-260632</v>
      </c>
    </row>
    <row r="30" spans="1:6" ht="15.75" customHeight="1">
      <c r="A30" s="30"/>
      <c r="B30" s="30"/>
      <c r="C30" s="30" t="s">
        <v>96</v>
      </c>
      <c r="D30" s="31">
        <v>0</v>
      </c>
      <c r="E30" s="31"/>
      <c r="F30" s="31">
        <v>0</v>
      </c>
    </row>
    <row r="31" spans="1:6" ht="15.75" customHeight="1">
      <c r="A31" s="30"/>
      <c r="B31" s="30"/>
      <c r="C31" s="30" t="s">
        <v>97</v>
      </c>
      <c r="D31" s="31">
        <v>0</v>
      </c>
      <c r="E31" s="31"/>
      <c r="F31" s="31">
        <v>0</v>
      </c>
    </row>
    <row r="32" spans="1:6" ht="15.75" customHeight="1">
      <c r="A32" s="30"/>
      <c r="B32" s="30" t="s">
        <v>98</v>
      </c>
      <c r="C32" s="30"/>
      <c r="D32" s="36">
        <f>SUM(D26:D31)</f>
        <v>1288422</v>
      </c>
      <c r="E32" s="36"/>
      <c r="F32" s="36">
        <f>SUM(F26:F31)</f>
        <v>-2495140</v>
      </c>
    </row>
    <row r="33" spans="1:6" ht="15.75" customHeight="1">
      <c r="A33" s="30"/>
      <c r="B33" s="30" t="s">
        <v>99</v>
      </c>
      <c r="C33" s="30"/>
      <c r="D33" s="31">
        <v>-1497122</v>
      </c>
      <c r="E33" s="31"/>
      <c r="F33" s="31">
        <v>-1989329</v>
      </c>
    </row>
    <row r="34" spans="1:6" ht="15.75" customHeight="1">
      <c r="A34" s="30"/>
      <c r="B34" s="30" t="s">
        <v>100</v>
      </c>
      <c r="C34" s="30"/>
      <c r="D34" s="31">
        <v>0</v>
      </c>
      <c r="E34" s="31"/>
      <c r="F34" s="31">
        <v>-30539</v>
      </c>
    </row>
    <row r="35" spans="1:6" ht="15.75" customHeight="1">
      <c r="A35" s="30"/>
      <c r="B35" s="30" t="s">
        <v>101</v>
      </c>
      <c r="C35" s="30"/>
      <c r="D35" s="37">
        <f>SUM(D32:D34)</f>
        <v>-208700</v>
      </c>
      <c r="E35" s="37"/>
      <c r="F35" s="37">
        <f>SUM(F32:F34)</f>
        <v>-4515008</v>
      </c>
    </row>
    <row r="36" spans="1:6" ht="15.75" customHeight="1">
      <c r="A36" s="30"/>
      <c r="B36" s="30"/>
      <c r="C36" s="30"/>
      <c r="D36" s="31"/>
      <c r="E36" s="31"/>
      <c r="F36" s="31"/>
    </row>
    <row r="37" spans="1:6" ht="15.75" customHeight="1">
      <c r="A37" s="30"/>
      <c r="B37" s="30"/>
      <c r="C37" s="30"/>
      <c r="D37" s="31"/>
      <c r="E37" s="31"/>
      <c r="F37" s="31"/>
    </row>
    <row r="38" spans="1:6" ht="15.75" customHeight="1">
      <c r="A38" s="29" t="s">
        <v>102</v>
      </c>
      <c r="B38" s="30"/>
      <c r="C38" s="30"/>
      <c r="D38" s="31"/>
      <c r="E38" s="31"/>
      <c r="F38" s="31"/>
    </row>
    <row r="39" spans="1:6" ht="15.75" customHeight="1" hidden="1">
      <c r="A39" s="29"/>
      <c r="B39" s="30" t="s">
        <v>103</v>
      </c>
      <c r="C39" s="30"/>
      <c r="D39" s="31">
        <v>0</v>
      </c>
      <c r="E39" s="31"/>
      <c r="F39" s="31">
        <v>0</v>
      </c>
    </row>
    <row r="40" spans="1:6" ht="15.75" customHeight="1" hidden="1">
      <c r="A40" s="29"/>
      <c r="B40" s="30" t="s">
        <v>104</v>
      </c>
      <c r="C40" s="30"/>
      <c r="D40" s="31">
        <v>0</v>
      </c>
      <c r="E40" s="31"/>
      <c r="F40" s="31">
        <v>0</v>
      </c>
    </row>
    <row r="41" spans="1:6" ht="15.75" customHeight="1">
      <c r="A41" s="30"/>
      <c r="B41" s="30" t="s">
        <v>105</v>
      </c>
      <c r="C41" s="30"/>
      <c r="D41" s="31">
        <v>-378943</v>
      </c>
      <c r="E41" s="31"/>
      <c r="F41" s="31">
        <v>-352138</v>
      </c>
    </row>
    <row r="42" spans="1:6" ht="15.75" customHeight="1">
      <c r="A42" s="30"/>
      <c r="B42" s="30" t="s">
        <v>106</v>
      </c>
      <c r="C42" s="30"/>
      <c r="D42" s="31">
        <v>3915</v>
      </c>
      <c r="E42" s="31"/>
      <c r="F42" s="31">
        <v>100025</v>
      </c>
    </row>
    <row r="43" spans="1:6" ht="15.75" customHeight="1">
      <c r="A43" s="30"/>
      <c r="B43" s="30" t="s">
        <v>107</v>
      </c>
      <c r="C43" s="30"/>
      <c r="D43" s="31">
        <v>63</v>
      </c>
      <c r="E43" s="31"/>
      <c r="F43" s="31">
        <v>220</v>
      </c>
    </row>
    <row r="44" spans="1:6" ht="15.75" customHeight="1">
      <c r="A44" s="30"/>
      <c r="B44" s="30" t="s">
        <v>108</v>
      </c>
      <c r="C44" s="30"/>
      <c r="D44" s="37">
        <f>SUM(D38:D43)</f>
        <v>-374965</v>
      </c>
      <c r="E44" s="37"/>
      <c r="F44" s="37">
        <f>SUM(F38:F43)</f>
        <v>-251893</v>
      </c>
    </row>
    <row r="45" spans="1:6" ht="15.75" customHeight="1" hidden="1">
      <c r="A45" s="30"/>
      <c r="B45" s="30"/>
      <c r="C45" s="30"/>
      <c r="D45" s="31"/>
      <c r="E45" s="31"/>
      <c r="F45" s="31"/>
    </row>
    <row r="46" spans="1:6" ht="15.75" customHeight="1">
      <c r="A46" s="30"/>
      <c r="B46" s="30"/>
      <c r="C46" s="30"/>
      <c r="D46" s="31"/>
      <c r="E46" s="31"/>
      <c r="F46" s="31"/>
    </row>
    <row r="47" spans="1:6" ht="15.75" customHeight="1">
      <c r="A47" s="29" t="s">
        <v>109</v>
      </c>
      <c r="B47" s="30"/>
      <c r="C47" s="30"/>
      <c r="D47" s="31"/>
      <c r="E47" s="31"/>
      <c r="F47" s="31"/>
    </row>
    <row r="48" spans="1:6" ht="15.75" customHeight="1">
      <c r="A48" s="30"/>
      <c r="B48" s="30" t="s">
        <v>191</v>
      </c>
      <c r="C48" s="30"/>
      <c r="D48" s="31">
        <v>-388440</v>
      </c>
      <c r="E48" s="31"/>
      <c r="F48" s="31">
        <v>2000000</v>
      </c>
    </row>
    <row r="49" spans="1:6" ht="15.75" customHeight="1">
      <c r="A49" s="30"/>
      <c r="B49" s="30" t="s">
        <v>110</v>
      </c>
      <c r="C49" s="30"/>
      <c r="D49" s="31">
        <v>0</v>
      </c>
      <c r="E49" s="31"/>
      <c r="F49" s="31">
        <v>2645220</v>
      </c>
    </row>
    <row r="50" spans="1:6" ht="15.75" customHeight="1">
      <c r="A50" s="30"/>
      <c r="B50" s="30" t="s">
        <v>111</v>
      </c>
      <c r="C50" s="30"/>
      <c r="D50" s="31">
        <v>1937</v>
      </c>
      <c r="E50" s="31"/>
      <c r="F50" s="31">
        <v>-126175</v>
      </c>
    </row>
    <row r="51" spans="1:6" ht="15.75" customHeight="1">
      <c r="A51" s="30"/>
      <c r="B51" s="30" t="s">
        <v>112</v>
      </c>
      <c r="C51" s="30"/>
      <c r="D51" s="31">
        <v>-426476</v>
      </c>
      <c r="E51" s="31"/>
      <c r="F51" s="31">
        <v>-250916</v>
      </c>
    </row>
    <row r="52" spans="1:6" ht="15.75" customHeight="1">
      <c r="A52" s="30"/>
      <c r="B52" s="30" t="s">
        <v>113</v>
      </c>
      <c r="C52" s="30"/>
      <c r="D52" s="37">
        <f>SUM(D47:D51)</f>
        <v>-812979</v>
      </c>
      <c r="E52" s="37"/>
      <c r="F52" s="37">
        <f>SUM(F47:F51)</f>
        <v>4268129</v>
      </c>
    </row>
    <row r="53" spans="1:6" ht="15.75" customHeight="1" hidden="1">
      <c r="A53" s="30"/>
      <c r="B53" s="30"/>
      <c r="C53" s="30"/>
      <c r="D53" s="31"/>
      <c r="E53" s="31"/>
      <c r="F53" s="31"/>
    </row>
    <row r="54" spans="1:6" ht="15.75" customHeight="1">
      <c r="A54" s="30"/>
      <c r="B54" s="30"/>
      <c r="C54" s="30"/>
      <c r="D54" s="31"/>
      <c r="E54" s="31"/>
      <c r="F54" s="31"/>
    </row>
    <row r="55" spans="1:6" ht="15.75" customHeight="1">
      <c r="A55" s="38" t="s">
        <v>114</v>
      </c>
      <c r="B55" s="38"/>
      <c r="C55" s="38"/>
      <c r="D55" s="39">
        <f>D35+D44+D52</f>
        <v>-1396644</v>
      </c>
      <c r="E55" s="39"/>
      <c r="F55" s="39">
        <f>F35+F44+F52</f>
        <v>-498772</v>
      </c>
    </row>
    <row r="56" spans="1:6" ht="15.75" customHeight="1">
      <c r="A56" s="38" t="s">
        <v>115</v>
      </c>
      <c r="B56" s="38"/>
      <c r="C56" s="38"/>
      <c r="D56" s="39">
        <f>F63</f>
        <v>-6542005</v>
      </c>
      <c r="E56" s="39"/>
      <c r="F56" s="39">
        <v>-6043233</v>
      </c>
    </row>
    <row r="57" spans="1:6" ht="15.75" customHeight="1" thickBot="1">
      <c r="A57" s="38" t="s">
        <v>116</v>
      </c>
      <c r="B57" s="38"/>
      <c r="C57" s="38"/>
      <c r="D57" s="40">
        <f>SUM(D55:D56)</f>
        <v>-7938649</v>
      </c>
      <c r="E57" s="40"/>
      <c r="F57" s="40">
        <f>SUM(F55:F56)</f>
        <v>-6542005</v>
      </c>
    </row>
    <row r="58" spans="1:6" ht="15.75" customHeight="1" hidden="1">
      <c r="A58" s="38"/>
      <c r="B58" s="38"/>
      <c r="C58" s="38"/>
      <c r="D58" s="39"/>
      <c r="E58" s="39"/>
      <c r="F58" s="39"/>
    </row>
    <row r="59" spans="1:6" ht="15.75" customHeight="1">
      <c r="A59" s="38"/>
      <c r="B59" s="38"/>
      <c r="C59" s="38"/>
      <c r="D59" s="39"/>
      <c r="E59" s="39"/>
      <c r="F59" s="39"/>
    </row>
    <row r="60" spans="1:6" ht="15.75" customHeight="1">
      <c r="A60" s="38" t="s">
        <v>117</v>
      </c>
      <c r="B60" s="38"/>
      <c r="C60" s="38"/>
      <c r="D60" s="39"/>
      <c r="E60" s="39"/>
      <c r="F60" s="39"/>
    </row>
    <row r="61" spans="1:6" ht="15.75" customHeight="1">
      <c r="A61" s="30"/>
      <c r="B61" s="30" t="s">
        <v>118</v>
      </c>
      <c r="C61" s="30"/>
      <c r="D61" s="31">
        <v>447933</v>
      </c>
      <c r="E61" s="31"/>
      <c r="F61" s="31">
        <v>554575</v>
      </c>
    </row>
    <row r="62" spans="1:6" ht="15.75" customHeight="1">
      <c r="A62" s="30"/>
      <c r="B62" s="30" t="s">
        <v>119</v>
      </c>
      <c r="C62" s="30"/>
      <c r="D62" s="31">
        <v>-8386582</v>
      </c>
      <c r="E62" s="31"/>
      <c r="F62" s="31">
        <v>-7096580</v>
      </c>
    </row>
    <row r="63" spans="1:6" ht="15.75" customHeight="1" thickBot="1">
      <c r="A63" s="30"/>
      <c r="B63" s="30"/>
      <c r="C63" s="30"/>
      <c r="D63" s="41">
        <f>SUM(D60:D62)</f>
        <v>-7938649</v>
      </c>
      <c r="E63" s="41"/>
      <c r="F63" s="41">
        <f>SUM(F60:F62)</f>
        <v>-6542005</v>
      </c>
    </row>
    <row r="64" spans="1:6" ht="15.75" customHeight="1">
      <c r="A64" s="42"/>
      <c r="B64" s="42"/>
      <c r="C64" s="42"/>
      <c r="D64" s="43">
        <f>+D63-D57</f>
        <v>0</v>
      </c>
      <c r="E64" s="43"/>
      <c r="F64" s="43">
        <f>+F63-F57</f>
        <v>0</v>
      </c>
    </row>
    <row r="65" spans="1:6" ht="12.75">
      <c r="A65" s="42"/>
      <c r="B65" s="42"/>
      <c r="C65" s="42"/>
      <c r="D65" s="42"/>
      <c r="E65" s="42"/>
      <c r="F65" s="42"/>
    </row>
    <row r="66" spans="1:6" ht="12.75">
      <c r="A66" s="42"/>
      <c r="B66" s="42"/>
      <c r="C66" s="42"/>
      <c r="D66" s="42"/>
      <c r="E66" s="42"/>
      <c r="F66" s="42"/>
    </row>
    <row r="67" spans="1:6" ht="12.75">
      <c r="A67" s="42"/>
      <c r="B67" s="42"/>
      <c r="C67" s="42"/>
      <c r="D67" s="42"/>
      <c r="E67" s="42"/>
      <c r="F67" s="42"/>
    </row>
    <row r="68" spans="1:6" ht="12.75">
      <c r="A68" s="42"/>
      <c r="B68" s="42"/>
      <c r="C68" s="42"/>
      <c r="D68" s="42"/>
      <c r="E68" s="42"/>
      <c r="F68" s="42"/>
    </row>
    <row r="69" spans="1:6" ht="12.75">
      <c r="A69" s="42"/>
      <c r="B69" s="42"/>
      <c r="C69" s="42"/>
      <c r="D69" s="42"/>
      <c r="E69" s="42"/>
      <c r="F69" s="42"/>
    </row>
  </sheetData>
  <printOptions/>
  <pageMargins left="0.75" right="0.75" top="0.5" bottom="0.25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24">
      <selection activeCell="B35" sqref="B35"/>
    </sheetView>
  </sheetViews>
  <sheetFormatPr defaultColWidth="9.00390625" defaultRowHeight="14.25"/>
  <cols>
    <col min="1" max="1" width="8.00390625" style="32" customWidth="1"/>
    <col min="2" max="2" width="14.125" style="32" customWidth="1"/>
    <col min="3" max="4" width="10.375" style="32" customWidth="1"/>
    <col min="5" max="5" width="11.00390625" style="32" customWidth="1"/>
    <col min="6" max="6" width="9.875" style="32" customWidth="1"/>
    <col min="7" max="7" width="12.625" style="32" customWidth="1"/>
    <col min="8" max="8" width="11.25390625" style="32" customWidth="1"/>
    <col min="9" max="16384" width="8.00390625" style="32" customWidth="1"/>
  </cols>
  <sheetData>
    <row r="1" ht="15.75">
      <c r="A1" s="99" t="s">
        <v>66</v>
      </c>
    </row>
    <row r="2" ht="15.75">
      <c r="A2" s="99" t="s">
        <v>172</v>
      </c>
    </row>
    <row r="3" spans="1:8" ht="15.75">
      <c r="A3" s="100" t="str">
        <f>Cashflow!A3</f>
        <v>FOR THE PERIOD ENDED 30 SEPTEMBER 2003</v>
      </c>
      <c r="C3" s="101"/>
      <c r="D3" s="101"/>
      <c r="E3" s="101"/>
      <c r="F3" s="101"/>
      <c r="G3" s="101"/>
      <c r="H3" s="101"/>
    </row>
    <row r="4" spans="1:8" ht="12.75">
      <c r="A4" s="32" t="str">
        <f>Cashflow!A4</f>
        <v>These figures have not been audited and should be read in conjunction with the latest audited financial statements</v>
      </c>
      <c r="C4" s="101"/>
      <c r="D4" s="101"/>
      <c r="E4" s="101"/>
      <c r="F4" s="101"/>
      <c r="G4" s="101"/>
      <c r="H4" s="101"/>
    </row>
    <row r="5" spans="3:8" ht="12.75">
      <c r="C5" s="101"/>
      <c r="D5" s="101"/>
      <c r="E5" s="101"/>
      <c r="F5" s="101"/>
      <c r="G5" s="101"/>
      <c r="H5" s="101"/>
    </row>
    <row r="6" spans="3:8" ht="12.75">
      <c r="C6" s="101"/>
      <c r="D6" s="101"/>
      <c r="E6" s="101"/>
      <c r="F6" s="101"/>
      <c r="G6" s="101"/>
      <c r="H6" s="101"/>
    </row>
    <row r="7" spans="3:8" ht="12.75">
      <c r="C7" s="101"/>
      <c r="D7" s="101"/>
      <c r="E7" s="101"/>
      <c r="F7" s="101"/>
      <c r="G7" s="101"/>
      <c r="H7" s="101"/>
    </row>
    <row r="8" spans="3:8" ht="12.75">
      <c r="C8" s="51"/>
      <c r="D8" s="102" t="s">
        <v>202</v>
      </c>
      <c r="E8" s="103"/>
      <c r="F8" s="103"/>
      <c r="G8" s="51"/>
      <c r="H8" s="51"/>
    </row>
    <row r="9" spans="3:8" ht="12.75">
      <c r="C9" s="51"/>
      <c r="D9" s="51"/>
      <c r="E9" s="51"/>
      <c r="F9" s="51" t="s">
        <v>157</v>
      </c>
      <c r="G9" s="51"/>
      <c r="H9" s="51"/>
    </row>
    <row r="10" spans="3:8" ht="12.75">
      <c r="C10" s="51" t="s">
        <v>158</v>
      </c>
      <c r="D10" s="51" t="s">
        <v>158</v>
      </c>
      <c r="E10" s="51" t="s">
        <v>159</v>
      </c>
      <c r="F10" s="51" t="s">
        <v>160</v>
      </c>
      <c r="G10" s="51" t="s">
        <v>161</v>
      </c>
      <c r="H10" s="51"/>
    </row>
    <row r="11" spans="3:8" ht="12.75">
      <c r="C11" s="51" t="s">
        <v>162</v>
      </c>
      <c r="D11" s="51" t="s">
        <v>163</v>
      </c>
      <c r="E11" s="51" t="s">
        <v>164</v>
      </c>
      <c r="F11" s="51" t="s">
        <v>164</v>
      </c>
      <c r="G11" s="51" t="s">
        <v>165</v>
      </c>
      <c r="H11" s="51" t="s">
        <v>166</v>
      </c>
    </row>
    <row r="12" spans="3:8" ht="12.75"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3:8" ht="12.75">
      <c r="C13" s="101"/>
      <c r="D13" s="101"/>
      <c r="E13" s="101"/>
      <c r="F13" s="101"/>
      <c r="G13" s="101"/>
      <c r="H13" s="101"/>
    </row>
    <row r="14" spans="1:9" ht="12.75">
      <c r="A14" s="48" t="s">
        <v>168</v>
      </c>
      <c r="C14" s="104">
        <v>27681500</v>
      </c>
      <c r="D14" s="104">
        <v>10833007</v>
      </c>
      <c r="E14" s="104">
        <v>21729958</v>
      </c>
      <c r="F14" s="104">
        <v>19578</v>
      </c>
      <c r="G14" s="104">
        <v>-49968242</v>
      </c>
      <c r="H14" s="104">
        <f>SUM(C14:G14)</f>
        <v>10295801</v>
      </c>
      <c r="I14" s="104"/>
    </row>
    <row r="15" spans="1:9" ht="12.75">
      <c r="A15" s="48" t="s">
        <v>174</v>
      </c>
      <c r="C15" s="104"/>
      <c r="D15" s="104"/>
      <c r="E15" s="104">
        <v>19441891</v>
      </c>
      <c r="F15" s="104"/>
      <c r="G15" s="104"/>
      <c r="H15" s="104">
        <f>SUM(C15:G15)</f>
        <v>19441891</v>
      </c>
      <c r="I15" s="104"/>
    </row>
    <row r="16" spans="1:9" ht="12.75">
      <c r="A16" s="32" t="s">
        <v>167</v>
      </c>
      <c r="C16" s="104">
        <v>0</v>
      </c>
      <c r="D16" s="104">
        <v>0</v>
      </c>
      <c r="E16" s="104">
        <v>0</v>
      </c>
      <c r="F16" s="104">
        <v>0</v>
      </c>
      <c r="G16" s="104">
        <v>-19553390</v>
      </c>
      <c r="H16" s="104">
        <f>SUM(C16:G16)</f>
        <v>-19553390</v>
      </c>
      <c r="I16" s="104"/>
    </row>
    <row r="17" spans="3:9" ht="12.75">
      <c r="C17" s="104"/>
      <c r="D17" s="104"/>
      <c r="E17" s="104"/>
      <c r="F17" s="104"/>
      <c r="G17" s="104"/>
      <c r="H17" s="104"/>
      <c r="I17" s="104"/>
    </row>
    <row r="18" spans="1:9" ht="13.5" thickBot="1">
      <c r="A18" s="48" t="s">
        <v>173</v>
      </c>
      <c r="C18" s="105">
        <f aca="true" t="shared" si="0" ref="C18:H18">SUM(C14:C17)</f>
        <v>27681500</v>
      </c>
      <c r="D18" s="105">
        <f t="shared" si="0"/>
        <v>10833007</v>
      </c>
      <c r="E18" s="105">
        <f t="shared" si="0"/>
        <v>41171849</v>
      </c>
      <c r="F18" s="105">
        <f t="shared" si="0"/>
        <v>19578</v>
      </c>
      <c r="G18" s="105">
        <f t="shared" si="0"/>
        <v>-69521632</v>
      </c>
      <c r="H18" s="105">
        <f t="shared" si="0"/>
        <v>10184302</v>
      </c>
      <c r="I18" s="104"/>
    </row>
    <row r="19" spans="3:9" ht="12.75">
      <c r="C19" s="104"/>
      <c r="D19" s="104"/>
      <c r="E19" s="104"/>
      <c r="F19" s="104"/>
      <c r="G19" s="104"/>
      <c r="H19" s="104"/>
      <c r="I19" s="104"/>
    </row>
    <row r="20" spans="3:9" ht="12.75">
      <c r="C20" s="104"/>
      <c r="D20" s="104"/>
      <c r="E20" s="104"/>
      <c r="F20" s="104"/>
      <c r="G20" s="104"/>
      <c r="H20" s="104"/>
      <c r="I20" s="104"/>
    </row>
    <row r="21" spans="1:9" ht="12.75">
      <c r="A21" s="48" t="s">
        <v>189</v>
      </c>
      <c r="C21" s="104">
        <f>C18</f>
        <v>27681500</v>
      </c>
      <c r="D21" s="104">
        <f>D18</f>
        <v>10833007</v>
      </c>
      <c r="E21" s="104">
        <f>E18</f>
        <v>41171849</v>
      </c>
      <c r="F21" s="104">
        <f>F18</f>
        <v>19578</v>
      </c>
      <c r="G21" s="104">
        <f>G18</f>
        <v>-69521632</v>
      </c>
      <c r="H21" s="104">
        <f>SUM(C21:G21)</f>
        <v>10184302</v>
      </c>
      <c r="I21" s="104"/>
    </row>
    <row r="22" spans="1:9" ht="12.75">
      <c r="A22" s="48" t="s">
        <v>174</v>
      </c>
      <c r="C22" s="104"/>
      <c r="D22" s="104"/>
      <c r="E22" s="104"/>
      <c r="F22" s="104"/>
      <c r="G22" s="104"/>
      <c r="H22" s="104">
        <f>SUM(C22:G22)</f>
        <v>0</v>
      </c>
      <c r="I22" s="104"/>
    </row>
    <row r="23" spans="1:9" ht="12.75">
      <c r="A23" s="32" t="s">
        <v>167</v>
      </c>
      <c r="C23" s="104">
        <v>0</v>
      </c>
      <c r="D23" s="104">
        <v>0</v>
      </c>
      <c r="E23" s="104">
        <v>0</v>
      </c>
      <c r="F23" s="104">
        <v>0</v>
      </c>
      <c r="G23" s="104">
        <f>Income!D39</f>
        <v>-5640477</v>
      </c>
      <c r="H23" s="104">
        <f>SUM(C23:G23)</f>
        <v>-5640477</v>
      </c>
      <c r="I23" s="104"/>
    </row>
    <row r="24" spans="3:9" ht="12.75">
      <c r="C24" s="104"/>
      <c r="D24" s="104"/>
      <c r="E24" s="104"/>
      <c r="F24" s="104"/>
      <c r="G24" s="104"/>
      <c r="H24" s="104"/>
      <c r="I24" s="104"/>
    </row>
    <row r="25" spans="1:9" ht="13.5" thickBot="1">
      <c r="A25" s="48" t="s">
        <v>201</v>
      </c>
      <c r="C25" s="105">
        <f>SUM(C21:C23)</f>
        <v>27681500</v>
      </c>
      <c r="D25" s="105">
        <f>SUM(D21:D23)</f>
        <v>10833007</v>
      </c>
      <c r="E25" s="105">
        <f>SUM(E21:E23)</f>
        <v>41171849</v>
      </c>
      <c r="F25" s="105">
        <f>SUM(F21:F23)</f>
        <v>19578</v>
      </c>
      <c r="G25" s="105">
        <f>SUM(G21:G23)</f>
        <v>-75162109</v>
      </c>
      <c r="H25" s="105">
        <f>SUM(H21:H24)</f>
        <v>4543825</v>
      </c>
      <c r="I25" s="104"/>
    </row>
    <row r="26" spans="3:9" ht="12.75">
      <c r="C26" s="104"/>
      <c r="D26" s="104"/>
      <c r="E26" s="104"/>
      <c r="F26" s="104"/>
      <c r="G26" s="104"/>
      <c r="H26" s="104"/>
      <c r="I26" s="10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2003-11-21T06:19:24Z</cp:lastPrinted>
  <dcterms:created xsi:type="dcterms:W3CDTF">1999-11-22T08:50:39Z</dcterms:created>
  <cp:category/>
  <cp:version/>
  <cp:contentType/>
  <cp:contentStatus/>
</cp:coreProperties>
</file>