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1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<sst xmlns="http://schemas.openxmlformats.org/spreadsheetml/2006/main" count="174" uniqueCount="129">
  <si>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</si>
  <si>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</si>
  <si>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</si>
  <si>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</si>
  <si>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</si>
  <si>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</si>
  <si>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</si>
  <si>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</si>
  <si>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</si>
  <si>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</si>
  <si>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</si>
  <si>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</si>
  <si>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</si>
  <si>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</si>
  <si>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</si>
  <si>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</si>
  <si>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</si>
  <si>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</si>
  <si>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</si>
  <si>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</si>
  <si>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</si>
  <si>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</si>
  <si>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</si>
  <si>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</si>
  <si>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</si>
  <si>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</si>
  <si>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</si>
  <si>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</si>
  <si>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</si>
  <si>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</si>
  <si>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</si>
  <si>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</si>
  <si>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</si>
  <si>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</si>
  <si>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</si>
  <si>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</si>
  <si>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</si>
  <si>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</si>
  <si>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</si>
  <si>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</si>
  <si>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</si>
  <si>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</si>
  <si>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</si>
  <si>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</si>
  <si>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</si>
  <si>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</si>
  <si>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</si>
  <si>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</si>
  <si>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</si>
  <si>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</si>
  <si>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</si>
  <si>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</si>
  <si>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</si>
  <si>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</si>
  <si>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</si>
  <si>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</si>
  <si>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</si>
  <si>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</si>
  <si>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</si>
  <si>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</si>
  <si>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</si>
  <si>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</si>
  <si>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</si>
  <si>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</si>
  <si>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</si>
  <si>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</si>
  <si>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</si>
  <si>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</si>
  <si>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</si>
  <si>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</si>
  <si>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</si>
  <si>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</si>
  <si>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</si>
  <si>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</si>
  <si>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</si>
  <si>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</si>
  <si>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</si>
  <si>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</si>
  <si>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</si>
  <si>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</si>
  <si>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</si>
  <si>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</si>
  <si>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</si>
  <si>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</si>
  <si>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</si>
  <si>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</si>
  <si>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</si>
  <si>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</si>
  <si>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</si>
  <si>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</si>
  <si>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</si>
  <si>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</si>
  <si>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</si>
  <si>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</si>
  <si>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</si>
  <si>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</si>
  <si>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</si>
  <si>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</si>
  <si>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</si>
  <si>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</si>
  <si>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</si>
  <si>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</si>
  <si>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</si>
  <si>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</si>
  <si>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</si>
  <si>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</si>
  <si>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</si>
  <si>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</si>
  <si>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</si>
  <si>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</si>
  <si>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</si>
  <si>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</si>
  <si>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</si>
  <si>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</si>
  <si>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</si>
  <si>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</si>
  <si>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</si>
  <si>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</si>
  <si>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</si>
  <si>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</si>
  <si>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</si>
  <si>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</si>
  <si>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</si>
  <si>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</si>
  <si>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</si>
  <si>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Land held for development</t>
  </si>
  <si>
    <t>QUARTERLY REPORT ON CONSOLIDATED RESULTS FOR THE 2ND QUARTER ENDED 30 JUNE 2001</t>
  </si>
  <si>
    <t>30/06/2001</t>
  </si>
  <si>
    <t>30/06/2000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</si>
</sst>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61">
      <selection activeCell="D74" sqref="D74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59</v>
      </c>
      <c r="D4" s="2"/>
      <c r="E4" s="2"/>
    </row>
    <row r="5" spans="4:6" ht="14.25">
      <c r="D5" s="3" t="s">
        <v>53</v>
      </c>
      <c r="E5" s="2"/>
      <c r="F5" s="3" t="s">
        <v>3</v>
      </c>
    </row>
    <row r="6" spans="4:6" ht="14.25">
      <c r="D6" s="3" t="s">
        <v>54</v>
      </c>
      <c r="E6" s="2"/>
      <c r="F6" s="3" t="s">
        <v>50</v>
      </c>
    </row>
    <row r="7" spans="4:6" ht="14.25">
      <c r="D7" s="3" t="s">
        <v>55</v>
      </c>
      <c r="E7" s="2"/>
      <c r="F7" s="3" t="s">
        <v>51</v>
      </c>
    </row>
    <row r="8" spans="4:6" ht="14.25">
      <c r="D8" s="3" t="s">
        <v>49</v>
      </c>
      <c r="E8" s="2"/>
      <c r="F8" s="3" t="s">
        <v>52</v>
      </c>
    </row>
    <row r="9" spans="4:6" ht="14.25">
      <c r="D9" s="13" t="str">
        <f>'Income Statement'!F11</f>
        <v>30/06/2001</v>
      </c>
      <c r="E9" s="2"/>
      <c r="F9" s="13">
        <v>36891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62349</v>
      </c>
      <c r="E12" s="8"/>
      <c r="F12" s="5">
        <v>63118</v>
      </c>
    </row>
    <row r="13" spans="1:6" ht="14.25">
      <c r="A13" s="4" t="s">
        <v>6</v>
      </c>
      <c r="B13" s="2" t="s">
        <v>7</v>
      </c>
      <c r="D13" s="14" t="s">
        <v>56</v>
      </c>
      <c r="E13" s="8"/>
      <c r="F13" s="14" t="s">
        <v>56</v>
      </c>
    </row>
    <row r="14" spans="1:6" ht="14.25">
      <c r="A14" s="4" t="s">
        <v>9</v>
      </c>
      <c r="B14" s="2" t="s">
        <v>8</v>
      </c>
      <c r="D14" s="5">
        <v>60</v>
      </c>
      <c r="E14" s="8"/>
      <c r="F14" s="5">
        <v>60</v>
      </c>
    </row>
    <row r="15" spans="1:6" ht="14.25">
      <c r="A15" s="4" t="s">
        <v>10</v>
      </c>
      <c r="B15" s="2" t="s">
        <v>11</v>
      </c>
      <c r="D15" s="5"/>
      <c r="E15" s="8"/>
      <c r="F15" s="5"/>
    </row>
    <row r="16" spans="1:6" ht="14.25">
      <c r="A16" s="47">
        <v>5</v>
      </c>
      <c r="B16" s="2" t="s">
        <v>125</v>
      </c>
      <c r="D16" s="5">
        <v>31463</v>
      </c>
      <c r="E16" s="8"/>
      <c r="F16" s="5">
        <v>31000</v>
      </c>
    </row>
    <row r="17" spans="1:6" ht="14.25">
      <c r="A17" s="47">
        <v>6</v>
      </c>
      <c r="B17" s="2" t="s">
        <v>42</v>
      </c>
      <c r="D17" s="5">
        <v>1982</v>
      </c>
      <c r="E17" s="8"/>
      <c r="F17" s="5">
        <v>2038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12</v>
      </c>
      <c r="B19" s="1" t="s">
        <v>13</v>
      </c>
      <c r="D19" s="5"/>
      <c r="E19" s="5"/>
      <c r="F19" s="5"/>
    </row>
    <row r="20" spans="1:6" ht="14.25">
      <c r="A20" s="2"/>
      <c r="B20" s="2"/>
      <c r="C20" s="2" t="s">
        <v>14</v>
      </c>
      <c r="D20" s="16">
        <v>10214</v>
      </c>
      <c r="E20" s="12"/>
      <c r="F20" s="16">
        <v>11933</v>
      </c>
    </row>
    <row r="21" spans="1:6" ht="14.25">
      <c r="A21" s="2"/>
      <c r="B21" s="2"/>
      <c r="C21" s="2" t="s">
        <v>15</v>
      </c>
      <c r="D21" s="17">
        <v>14061</v>
      </c>
      <c r="E21" s="12"/>
      <c r="F21" s="17">
        <v>19419</v>
      </c>
    </row>
    <row r="22" spans="1:6" ht="14.25">
      <c r="A22" s="2"/>
      <c r="B22" s="2"/>
      <c r="C22" s="2" t="s">
        <v>47</v>
      </c>
      <c r="D22" s="17"/>
      <c r="E22" s="12"/>
      <c r="F22" s="17"/>
    </row>
    <row r="23" spans="1:6" ht="14.25">
      <c r="A23" s="2"/>
      <c r="B23" s="2"/>
      <c r="C23" s="2" t="s">
        <v>17</v>
      </c>
      <c r="D23" s="15" t="s">
        <v>56</v>
      </c>
      <c r="E23" s="12"/>
      <c r="F23" s="15" t="s">
        <v>56</v>
      </c>
    </row>
    <row r="24" spans="1:6" ht="14.25">
      <c r="A24" s="2"/>
      <c r="B24" s="2"/>
      <c r="C24" s="2" t="s">
        <v>16</v>
      </c>
      <c r="D24" s="17">
        <v>216</v>
      </c>
      <c r="E24" s="12"/>
      <c r="F24" s="17">
        <v>295</v>
      </c>
    </row>
    <row r="25" spans="1:6" ht="14.25">
      <c r="A25" s="2"/>
      <c r="B25" s="2"/>
      <c r="C25" s="2" t="s">
        <v>46</v>
      </c>
      <c r="D25" s="17">
        <v>6493</v>
      </c>
      <c r="E25" s="12"/>
      <c r="F25" s="17">
        <v>7036</v>
      </c>
    </row>
    <row r="26" spans="1:6" ht="14.25">
      <c r="A26" s="2"/>
      <c r="B26" s="2"/>
      <c r="C26" s="2" t="s">
        <v>48</v>
      </c>
      <c r="D26" s="17"/>
      <c r="E26" s="12"/>
      <c r="F26" s="17"/>
    </row>
    <row r="27" spans="1:6" ht="14.25">
      <c r="A27" s="2"/>
      <c r="B27" s="2"/>
      <c r="C27" s="2" t="s">
        <v>57</v>
      </c>
      <c r="D27" s="17">
        <v>11575</v>
      </c>
      <c r="E27" s="12"/>
      <c r="F27" s="17">
        <v>11985</v>
      </c>
    </row>
    <row r="28" spans="1:6" ht="14.25">
      <c r="A28" s="2"/>
      <c r="B28" s="2"/>
      <c r="C28" s="2"/>
      <c r="D28" s="7">
        <f>SUM(D20:D27)</f>
        <v>42559</v>
      </c>
      <c r="E28" s="6"/>
      <c r="F28" s="7">
        <f>SUM(F20:F27)</f>
        <v>50668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19</v>
      </c>
      <c r="B30" s="1" t="s">
        <v>20</v>
      </c>
      <c r="C30" s="2"/>
      <c r="D30" s="5"/>
      <c r="E30" s="6"/>
      <c r="F30" s="5"/>
    </row>
    <row r="31" spans="1:6" ht="14.25">
      <c r="A31" s="2"/>
      <c r="B31" s="2"/>
      <c r="C31" s="2" t="s">
        <v>21</v>
      </c>
      <c r="D31" s="9">
        <v>92211</v>
      </c>
      <c r="E31" s="12"/>
      <c r="F31" s="9">
        <v>92866</v>
      </c>
    </row>
    <row r="32" spans="1:6" ht="14.25">
      <c r="A32" s="2"/>
      <c r="B32" s="2"/>
      <c r="C32" s="2" t="s">
        <v>45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22</v>
      </c>
      <c r="D33" s="10">
        <v>5794</v>
      </c>
      <c r="E33" s="12"/>
      <c r="F33" s="10">
        <v>11594</v>
      </c>
    </row>
    <row r="34" spans="1:6" ht="14.25">
      <c r="A34" s="2"/>
      <c r="B34" s="2"/>
      <c r="C34" s="2" t="s">
        <v>23</v>
      </c>
      <c r="D34" s="10">
        <v>10405</v>
      </c>
      <c r="E34" s="12"/>
      <c r="F34" s="10">
        <f>161+6394</f>
        <v>6555</v>
      </c>
    </row>
    <row r="35" spans="1:6" ht="14.25">
      <c r="A35" s="2"/>
      <c r="B35" s="2"/>
      <c r="C35" s="2" t="s">
        <v>24</v>
      </c>
      <c r="D35" s="10">
        <v>208</v>
      </c>
      <c r="E35" s="12"/>
      <c r="F35" s="10">
        <v>166</v>
      </c>
    </row>
    <row r="36" spans="1:6" ht="14.25">
      <c r="A36" s="2"/>
      <c r="B36" s="2"/>
      <c r="C36" s="2" t="s">
        <v>18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108618</v>
      </c>
      <c r="E37" s="6"/>
      <c r="F37" s="7">
        <f>SUM(F31:F36)</f>
        <v>111181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25</v>
      </c>
      <c r="B39" s="2" t="s">
        <v>26</v>
      </c>
      <c r="C39" s="2"/>
      <c r="D39" s="5">
        <f>+D28-D37</f>
        <v>-66059</v>
      </c>
      <c r="E39" s="5"/>
      <c r="F39" s="5">
        <f>+F28-F37</f>
        <v>-60513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29795</v>
      </c>
      <c r="E41" s="6"/>
      <c r="F41" s="18">
        <f>SUM(F12:F17)+F39</f>
        <v>35703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27</v>
      </c>
      <c r="B43" s="2" t="s">
        <v>28</v>
      </c>
      <c r="C43" s="2"/>
      <c r="D43" s="5"/>
      <c r="E43" s="5"/>
      <c r="F43" s="5"/>
    </row>
    <row r="44" spans="1:6" ht="14.25">
      <c r="A44" s="2"/>
      <c r="B44" s="2" t="s">
        <v>44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29</v>
      </c>
      <c r="C45" s="2"/>
      <c r="D45" s="5"/>
      <c r="E45" s="8"/>
      <c r="F45" s="5"/>
    </row>
    <row r="46" spans="1:6" ht="14.25">
      <c r="A46" s="2"/>
      <c r="B46" s="2"/>
      <c r="C46" s="2" t="s">
        <v>30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31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32</v>
      </c>
      <c r="D48" s="14" t="s">
        <v>56</v>
      </c>
      <c r="E48" s="8"/>
      <c r="F48" s="14" t="s">
        <v>56</v>
      </c>
    </row>
    <row r="49" spans="1:6" ht="14.25">
      <c r="A49" s="2"/>
      <c r="B49" s="2"/>
      <c r="C49" s="2" t="s">
        <v>33</v>
      </c>
      <c r="D49" s="14" t="s">
        <v>56</v>
      </c>
      <c r="E49" s="8"/>
      <c r="F49" s="14" t="s">
        <v>56</v>
      </c>
    </row>
    <row r="50" spans="1:6" ht="14.25">
      <c r="A50" s="2"/>
      <c r="B50" s="2"/>
      <c r="C50" s="2" t="s">
        <v>34</v>
      </c>
      <c r="D50" s="5">
        <v>-38784</v>
      </c>
      <c r="E50" s="8"/>
      <c r="F50" s="5">
        <v>-33081</v>
      </c>
    </row>
    <row r="51" spans="1:6" ht="14.25">
      <c r="A51" s="2"/>
      <c r="B51" s="2"/>
      <c r="C51" s="2" t="s">
        <v>18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35</v>
      </c>
      <c r="B53" s="2" t="s">
        <v>36</v>
      </c>
      <c r="C53" s="2"/>
      <c r="D53" s="5">
        <v>521</v>
      </c>
      <c r="E53" s="8"/>
      <c r="F53" s="5">
        <v>581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37</v>
      </c>
      <c r="B55" s="2" t="s">
        <v>38</v>
      </c>
      <c r="C55" s="2"/>
      <c r="D55" s="5">
        <v>5197</v>
      </c>
      <c r="E55" s="8"/>
      <c r="F55" s="5">
        <v>5280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39</v>
      </c>
      <c r="B57" s="2" t="s">
        <v>40</v>
      </c>
      <c r="C57" s="2"/>
      <c r="D57" s="5"/>
      <c r="E57" s="8"/>
      <c r="F57" s="5"/>
    </row>
    <row r="58" spans="1:6" ht="14.25">
      <c r="A58" s="4"/>
      <c r="B58" s="2" t="s">
        <v>58</v>
      </c>
      <c r="C58" s="2"/>
      <c r="D58" s="5">
        <v>284</v>
      </c>
      <c r="E58" s="8"/>
      <c r="F58" s="5">
        <v>346</v>
      </c>
    </row>
    <row r="59" spans="1:6" ht="14.25">
      <c r="A59" s="2"/>
      <c r="B59" s="2" t="s">
        <v>43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29795</v>
      </c>
      <c r="E61" s="6"/>
      <c r="F61" s="18">
        <f>SUM(F44:F60)</f>
        <v>35703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41</v>
      </c>
      <c r="B63" s="2" t="s">
        <v>124</v>
      </c>
      <c r="C63" s="2"/>
      <c r="D63" s="46">
        <f>((SUM(D44:D51)-D15-D17))/D44</f>
        <v>0.7043820671218526</v>
      </c>
      <c r="E63" s="5"/>
      <c r="F63" s="46">
        <f>((SUM(F44:F51)-F15-F17))/F44</f>
        <v>0.9083848126874029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90" zoomScaleNormal="90" workbookViewId="0" topLeftCell="A1">
      <selection activeCell="D14" sqref="D14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119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126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120</v>
      </c>
    </row>
    <row r="6" spans="6:12" ht="15">
      <c r="F6" s="28"/>
      <c r="G6" s="28" t="s">
        <v>60</v>
      </c>
      <c r="H6" s="28"/>
      <c r="I6" s="28"/>
      <c r="J6" s="29"/>
      <c r="K6" s="28" t="s">
        <v>121</v>
      </c>
      <c r="L6" s="28"/>
    </row>
    <row r="7" spans="1:19" s="31" customFormat="1" ht="12.75">
      <c r="A7" s="30"/>
      <c r="F7" s="32" t="s">
        <v>55</v>
      </c>
      <c r="G7" s="32"/>
      <c r="H7" s="32" t="s">
        <v>61</v>
      </c>
      <c r="I7" s="32"/>
      <c r="J7" s="33" t="s">
        <v>55</v>
      </c>
      <c r="K7" s="32"/>
      <c r="L7" s="32" t="s">
        <v>61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62</v>
      </c>
      <c r="G8" s="32"/>
      <c r="H8" s="32" t="s">
        <v>62</v>
      </c>
      <c r="I8" s="32"/>
      <c r="J8" s="33" t="s">
        <v>62</v>
      </c>
      <c r="K8" s="32"/>
      <c r="L8" s="32" t="s">
        <v>62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49</v>
      </c>
      <c r="G9" s="32"/>
      <c r="H9" s="32" t="s">
        <v>63</v>
      </c>
      <c r="I9" s="32"/>
      <c r="J9" s="33" t="s">
        <v>64</v>
      </c>
      <c r="K9" s="32"/>
      <c r="L9" s="32" t="s">
        <v>63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49</v>
      </c>
      <c r="I10" s="32"/>
      <c r="J10" s="33"/>
      <c r="K10" s="32"/>
      <c r="L10" s="32" t="s">
        <v>65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127</v>
      </c>
      <c r="G11" s="32"/>
      <c r="H11" s="35" t="s">
        <v>128</v>
      </c>
      <c r="I11" s="32"/>
      <c r="J11" s="35" t="str">
        <f>F11</f>
        <v>30/06/2001</v>
      </c>
      <c r="K11" s="32"/>
      <c r="L11" s="35" t="str">
        <f>H11</f>
        <v>30/06/2000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66</v>
      </c>
      <c r="H12" s="21" t="s">
        <v>66</v>
      </c>
      <c r="J12" s="22" t="s">
        <v>66</v>
      </c>
      <c r="L12" s="21" t="s">
        <v>66</v>
      </c>
    </row>
    <row r="13" ht="15">
      <c r="F13" s="22"/>
    </row>
    <row r="14" spans="1:12" ht="15">
      <c r="A14" s="36" t="s">
        <v>4</v>
      </c>
      <c r="B14" s="23" t="s">
        <v>67</v>
      </c>
      <c r="C14" s="23" t="s">
        <v>68</v>
      </c>
      <c r="F14" s="37">
        <v>6688</v>
      </c>
      <c r="G14" s="38"/>
      <c r="H14" s="37">
        <v>9307</v>
      </c>
      <c r="I14" s="38"/>
      <c r="J14" s="37">
        <v>12379</v>
      </c>
      <c r="K14" s="38"/>
      <c r="L14" s="37">
        <v>14524</v>
      </c>
    </row>
    <row r="15" spans="2:12" ht="17.25" customHeight="1">
      <c r="B15" s="23" t="s">
        <v>69</v>
      </c>
      <c r="C15" s="23" t="s">
        <v>70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71</v>
      </c>
      <c r="C16" s="23" t="s">
        <v>72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73</v>
      </c>
      <c r="F17" s="37">
        <v>535</v>
      </c>
      <c r="G17" s="38"/>
      <c r="H17" s="37">
        <v>349</v>
      </c>
      <c r="I17" s="38"/>
      <c r="J17" s="37">
        <v>1042</v>
      </c>
      <c r="K17" s="38"/>
      <c r="L17" s="37">
        <v>774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67</v>
      </c>
      <c r="C19" s="23" t="s">
        <v>74</v>
      </c>
      <c r="F19" s="38">
        <v>-703</v>
      </c>
      <c r="G19" s="38"/>
      <c r="H19" s="38">
        <v>-685</v>
      </c>
      <c r="I19" s="38"/>
      <c r="J19" s="38">
        <v>-1624</v>
      </c>
      <c r="K19" s="38"/>
      <c r="L19" s="38">
        <v>-1397</v>
      </c>
    </row>
    <row r="20" spans="3:12" ht="15">
      <c r="C20" s="23" t="s">
        <v>75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76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77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78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79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69</v>
      </c>
      <c r="C25" s="23" t="s">
        <v>80</v>
      </c>
      <c r="F25" s="38">
        <v>1874</v>
      </c>
      <c r="G25" s="38"/>
      <c r="H25" s="38">
        <v>951</v>
      </c>
      <c r="I25" s="38"/>
      <c r="J25" s="38">
        <v>3085</v>
      </c>
      <c r="K25" s="38"/>
      <c r="L25" s="38">
        <v>1889</v>
      </c>
    </row>
    <row r="26" spans="2:12" ht="15">
      <c r="B26" s="23" t="s">
        <v>71</v>
      </c>
      <c r="C26" s="23" t="s">
        <v>81</v>
      </c>
      <c r="F26" s="38">
        <v>503</v>
      </c>
      <c r="G26" s="38"/>
      <c r="H26" s="38">
        <v>457</v>
      </c>
      <c r="I26" s="38"/>
      <c r="J26" s="38">
        <v>1011</v>
      </c>
      <c r="K26" s="38"/>
      <c r="L26" s="38">
        <v>1083</v>
      </c>
    </row>
    <row r="27" spans="2:12" ht="15">
      <c r="B27" s="23" t="s">
        <v>82</v>
      </c>
      <c r="C27" s="23" t="s">
        <v>83</v>
      </c>
      <c r="F27" s="40"/>
      <c r="G27" s="38"/>
      <c r="H27" s="40"/>
      <c r="I27" s="38"/>
      <c r="J27" s="40"/>
      <c r="K27" s="38"/>
      <c r="L27" s="37"/>
    </row>
    <row r="28" spans="2:12" ht="15">
      <c r="B28" s="23" t="s">
        <v>84</v>
      </c>
      <c r="C28" s="23" t="s">
        <v>85</v>
      </c>
      <c r="F28" s="38">
        <f>F19-F25-F26+F27</f>
        <v>-3080</v>
      </c>
      <c r="G28" s="38"/>
      <c r="H28" s="38">
        <f>H19-H25-H26+H27</f>
        <v>-2093</v>
      </c>
      <c r="I28" s="38"/>
      <c r="J28" s="38">
        <f>J19-J25-J26+J27</f>
        <v>-5720</v>
      </c>
      <c r="K28" s="38"/>
      <c r="L28" s="38">
        <f>L19-L25-L26+L27</f>
        <v>-4369</v>
      </c>
    </row>
    <row r="29" spans="3:12" ht="15">
      <c r="C29" s="23" t="s">
        <v>75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76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86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87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78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79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88</v>
      </c>
      <c r="C35" s="23" t="s">
        <v>89</v>
      </c>
      <c r="F35" s="41" t="s">
        <v>90</v>
      </c>
      <c r="G35" s="41"/>
      <c r="H35" s="41" t="s">
        <v>90</v>
      </c>
      <c r="I35" s="41"/>
      <c r="J35" s="41" t="s">
        <v>90</v>
      </c>
      <c r="K35" s="41"/>
      <c r="L35" s="41"/>
      <c r="M35" s="42"/>
      <c r="N35" s="42"/>
      <c r="O35" s="42"/>
      <c r="P35" s="42"/>
    </row>
    <row r="36" spans="3:12" ht="15">
      <c r="C36" s="23" t="s">
        <v>91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92</v>
      </c>
      <c r="C37" s="23" t="s">
        <v>93</v>
      </c>
      <c r="F37" s="38">
        <f>+F36+F28</f>
        <v>-3080</v>
      </c>
      <c r="G37" s="38"/>
      <c r="H37" s="38">
        <f>+H36+H28</f>
        <v>-2093</v>
      </c>
      <c r="I37" s="38"/>
      <c r="J37" s="38">
        <f>+J36+J28</f>
        <v>-5720</v>
      </c>
      <c r="K37" s="38"/>
      <c r="L37" s="38">
        <f>+L36+L28</f>
        <v>-4369</v>
      </c>
    </row>
    <row r="38" spans="3:12" ht="15">
      <c r="C38" s="23" t="s">
        <v>78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79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94</v>
      </c>
      <c r="C40" s="23" t="s">
        <v>95</v>
      </c>
      <c r="F40" s="37">
        <v>-35</v>
      </c>
      <c r="G40" s="38"/>
      <c r="H40" s="37">
        <v>-65</v>
      </c>
      <c r="I40" s="38"/>
      <c r="J40" s="37">
        <v>-42</v>
      </c>
      <c r="K40" s="38"/>
      <c r="L40" s="37">
        <v>114</v>
      </c>
      <c r="M40" s="43"/>
      <c r="N40" s="43"/>
    </row>
    <row r="41" spans="2:14" ht="15">
      <c r="B41" s="23" t="s">
        <v>96</v>
      </c>
      <c r="C41" s="23" t="s">
        <v>96</v>
      </c>
      <c r="D41" s="23" t="s">
        <v>97</v>
      </c>
      <c r="F41" s="38">
        <f>+F40+F37</f>
        <v>-3115</v>
      </c>
      <c r="G41" s="38"/>
      <c r="H41" s="38">
        <f>+H40+H37</f>
        <v>-2158</v>
      </c>
      <c r="I41" s="38"/>
      <c r="J41" s="38">
        <f>+J40+J37</f>
        <v>-5762</v>
      </c>
      <c r="K41" s="38"/>
      <c r="L41" s="38">
        <f>+L40+L37</f>
        <v>-4255</v>
      </c>
      <c r="M41" s="43"/>
      <c r="N41" s="43"/>
    </row>
    <row r="42" spans="4:14" ht="15">
      <c r="D42" s="23" t="s">
        <v>98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99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100</v>
      </c>
      <c r="D44" s="23" t="s">
        <v>101</v>
      </c>
      <c r="F44" s="37">
        <v>-14</v>
      </c>
      <c r="G44" s="38"/>
      <c r="H44" s="37">
        <v>118</v>
      </c>
      <c r="I44" s="38"/>
      <c r="J44" s="37">
        <v>59</v>
      </c>
      <c r="K44" s="38"/>
      <c r="L44" s="37">
        <v>247</v>
      </c>
      <c r="M44" s="43"/>
      <c r="N44" s="43"/>
    </row>
    <row r="45" spans="2:14" ht="15">
      <c r="B45" s="23" t="s">
        <v>102</v>
      </c>
      <c r="C45" s="23" t="s">
        <v>97</v>
      </c>
      <c r="F45" s="38">
        <f>+F44+F41</f>
        <v>-3129</v>
      </c>
      <c r="G45" s="38"/>
      <c r="H45" s="38">
        <f>+H44+H41</f>
        <v>-2040</v>
      </c>
      <c r="I45" s="38"/>
      <c r="J45" s="38">
        <f>+J44+J41</f>
        <v>-5703</v>
      </c>
      <c r="K45" s="38"/>
      <c r="L45" s="38">
        <f>+L44+L41</f>
        <v>-4008</v>
      </c>
      <c r="M45" s="43"/>
      <c r="N45" s="43"/>
    </row>
    <row r="46" spans="3:14" ht="15">
      <c r="C46" s="23" t="s">
        <v>103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104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105</v>
      </c>
      <c r="C49" s="23" t="s">
        <v>96</v>
      </c>
      <c r="D49" s="23" t="s">
        <v>106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100</v>
      </c>
      <c r="D50" s="23" t="s">
        <v>101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107</v>
      </c>
      <c r="D51" s="23" t="s">
        <v>106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108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109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110</v>
      </c>
      <c r="C55" s="23" t="s">
        <v>111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112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113</v>
      </c>
      <c r="F57" s="37">
        <f>+F51+F45</f>
        <v>-3129</v>
      </c>
      <c r="G57" s="38"/>
      <c r="H57" s="37">
        <f>+H51+H45</f>
        <v>-2040</v>
      </c>
      <c r="I57" s="38"/>
      <c r="J57" s="37">
        <f>+J51+J45</f>
        <v>-5703</v>
      </c>
      <c r="K57" s="37">
        <f>+K51+K45</f>
        <v>0</v>
      </c>
      <c r="L57" s="37">
        <f>+L51+L45</f>
        <v>-4008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9</v>
      </c>
      <c r="B59" s="23" t="s">
        <v>67</v>
      </c>
      <c r="C59" s="23" t="s">
        <v>114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115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116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117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96</v>
      </c>
      <c r="D63" s="23" t="s">
        <v>122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123</v>
      </c>
      <c r="F64" s="48">
        <f>+F45/27681.5*100</f>
        <v>-11.3035782020483</v>
      </c>
      <c r="G64" s="44"/>
      <c r="H64" s="48">
        <f>+H45/27681.5*100</f>
        <v>-7.369542835467731</v>
      </c>
      <c r="I64" s="44"/>
      <c r="J64" s="48">
        <f>+J45/27681.5*100</f>
        <v>-20.602207250329645</v>
      </c>
      <c r="K64" s="44"/>
      <c r="L64" s="48">
        <f>+L45/27681.5*100</f>
        <v>-14.478984159095425</v>
      </c>
    </row>
    <row r="65" spans="3:12" ht="15">
      <c r="C65" s="23" t="s">
        <v>100</v>
      </c>
      <c r="D65" s="23" t="s">
        <v>118</v>
      </c>
      <c r="F65" s="44">
        <f>F64</f>
        <v>-11.3035782020483</v>
      </c>
      <c r="G65" s="38"/>
      <c r="H65" s="44">
        <f>H64</f>
        <v>-7.369542835467731</v>
      </c>
      <c r="I65" s="44">
        <f>I64</f>
        <v>0</v>
      </c>
      <c r="J65" s="44">
        <f>J64</f>
        <v>-20.602207250329645</v>
      </c>
      <c r="K65" s="44">
        <f>K64</f>
        <v>0</v>
      </c>
      <c r="L65" s="44">
        <f>L64</f>
        <v>-14.478984159095425</v>
      </c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90</v>
      </c>
    </row>
    <row r="70" spans="1:10" ht="14.25">
      <c r="A70" s="23"/>
      <c r="J70" s="22">
        <f>J57-'Balance Sheet'!D50+'Balance Sheet'!F50</f>
        <v>0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2001-08-22T11:01:57Z</cp:lastPrinted>
  <dcterms:created xsi:type="dcterms:W3CDTF">1999-11-22T08:50:39Z</dcterms:created>
  <cp:category/>
  <cp:version/>
  <cp:contentType/>
  <cp:contentStatus/>
</cp:coreProperties>
</file>