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2000" windowHeight="5925" tabRatio="808" activeTab="5"/>
  </bookViews>
  <sheets>
    <sheet name="CBS-lead" sheetId="1" r:id="rId1"/>
    <sheet name="CPL-lead" sheetId="2" r:id="rId2"/>
    <sheet name="KFI-lead" sheetId="3" r:id="rId3"/>
    <sheet name="CCF-lead" sheetId="4" r:id="rId4"/>
    <sheet name="CSE-lead" sheetId="5" r:id="rId5"/>
    <sheet name="Notes-lead" sheetId="6" r:id="rId6"/>
  </sheets>
  <definedNames>
    <definedName name="_xlnm.Print_Titles" localSheetId="5">'Notes-lead'!$1:$1</definedName>
  </definedNames>
  <calcPr fullCalcOnLoad="1"/>
</workbook>
</file>

<file path=xl/sharedStrings.xml><?xml version="1.0" encoding="utf-8"?>
<sst xmlns="http://schemas.openxmlformats.org/spreadsheetml/2006/main" count="458" uniqueCount="315">
  <si>
    <t>2)  Both the SA are members of the Malaysian Institute of Accountants and pursuant to the KLSE's letter dated 27 March 2002, at least one of them is required to sit in all Audit Committee meetings and advise and provide guidance to the Audit Committee on all matters pertaining to the financial management and reporting to assist the Audit Committee in its decision making;</t>
  </si>
  <si>
    <t>3)  The appointment of new director(s) will affect the Company financially, as monthly remuneration has to be paid to them.  Being an SA appointed and PN4 Company, the Company is financially constrained to do so; and</t>
  </si>
  <si>
    <t>4)  The Company has made its Requisite Announcement on 9 October 2002 and has received approvals from the relevant authorities for the implementation of its PDRS.</t>
  </si>
  <si>
    <t>Notwithstanding the above, the Exchange has via their letter dated 8 August 2003 (ref SB/47(328)) granted the Company an extension of time until 31 December 2003 or until completion of SHCB's PDRS, whichever is earlier to comply with the aforesaid paragraphs of the LR.</t>
  </si>
  <si>
    <t>1)  On 9 September 1999, Pengurusan Danaharta Nasional Berhad appointed Mr. Tan Kim Leong, JP and Mr. Siew Kah Toong as Special Administrators ("SA") to manage the assets and affairs of the Company pursuant to Section 24 of the Pengurusan Danaharta Nasional Berhad Act (1998) and Pengurusan Danaharta Nasional Berhad Act (2000) as amended ("the Act").                                                                                       Pursuant to the appointment of the SA, the powers of the Board of Directors have been suspended, and consequently the audit committee during the tenure of the administration are subject to the approval of the SA;</t>
  </si>
  <si>
    <t>Paragraph 15.19              :  In order to form a quorum in respect of a meeting of an audit committee, the majority of members  present must be</t>
  </si>
  <si>
    <t xml:space="preserve">                          independent directors.</t>
  </si>
  <si>
    <t>b) Nazar Holdings Sdn Bhd on 13 May 2003; and</t>
  </si>
  <si>
    <t>c) Seng Hup Realty Sdn Bhd on 28 May 2003.</t>
  </si>
  <si>
    <t>The Group has not made any provision for taxation for the current quarter and financial year-to-date. There is no deferred taxation and/or adjustment for under or over provision in respect of prior years. There is no foreign taxation in the current quarter and financial year-to-date.</t>
  </si>
  <si>
    <t>Exceptional Items</t>
  </si>
  <si>
    <t>i) at cost</t>
  </si>
  <si>
    <t>There was no dividend paid for ordinary shares or other shares for the 1st quarter ended 30 June 2003.</t>
  </si>
  <si>
    <t>Compliance with Paragraphs 15.02, 15.10(1)(a) and (b), 15.19 and 15.20 of the Kuala Lumpur Stock Exchange</t>
  </si>
  <si>
    <t>Listing Requirements (“LR”)</t>
  </si>
  <si>
    <t>Material Changes in Estimates of Amounts Reported</t>
  </si>
  <si>
    <t xml:space="preserve">       (Special Administrators Appointed)</t>
  </si>
  <si>
    <t xml:space="preserve">AS AT </t>
  </si>
  <si>
    <t>RM '000</t>
  </si>
  <si>
    <t>Property, plant and equipment</t>
  </si>
  <si>
    <t>Long term investments</t>
  </si>
  <si>
    <t>Current assets</t>
  </si>
  <si>
    <t>-</t>
  </si>
  <si>
    <t>Inventories</t>
  </si>
  <si>
    <t>Trade receivables</t>
  </si>
  <si>
    <t>Other receivables,deposit &amp; prepayment</t>
  </si>
  <si>
    <t>Fixed deposits with licensed banks</t>
  </si>
  <si>
    <t>Cash &amp; bank balances</t>
  </si>
  <si>
    <t>Current liabilities</t>
  </si>
  <si>
    <t>Trade &amp; bills payables</t>
  </si>
  <si>
    <t>Other payables &amp; accruals</t>
  </si>
  <si>
    <t>Hire purchase creditors</t>
  </si>
  <si>
    <t>Finance lease creditors</t>
  </si>
  <si>
    <t>Bank borrowings</t>
  </si>
  <si>
    <t>Bank overdrafts</t>
  </si>
  <si>
    <t>Provision for taxation</t>
  </si>
  <si>
    <t>Net current liabilities</t>
  </si>
  <si>
    <t>Share capital</t>
  </si>
  <si>
    <t>Reserves</t>
  </si>
  <si>
    <t>Shareholders' Fund</t>
  </si>
  <si>
    <t>Minority interests</t>
  </si>
  <si>
    <t xml:space="preserve">(The Condensed Consolidated Balance Sheets should be read in conjunction with the Annual </t>
  </si>
  <si>
    <t>SENG HUP CORPORATION BHD (3707 M)</t>
  </si>
  <si>
    <t xml:space="preserve">         (Special Administrators Appointed)</t>
  </si>
  <si>
    <t xml:space="preserve">QUARTER </t>
  </si>
  <si>
    <t>TO DATE</t>
  </si>
  <si>
    <t>Revenue</t>
  </si>
  <si>
    <t>Profit/(loss) before tax</t>
  </si>
  <si>
    <t>Taxation</t>
  </si>
  <si>
    <t xml:space="preserve">   (Special Administrators Appointed)</t>
  </si>
  <si>
    <t>Cash flows from operating activities</t>
  </si>
  <si>
    <t>Net loss before taxation</t>
  </si>
  <si>
    <t>Adjustments for:</t>
  </si>
  <si>
    <t>Non-cash items</t>
  </si>
  <si>
    <t>Non-operating items</t>
  </si>
  <si>
    <t>Changes in working capital</t>
  </si>
  <si>
    <t>Net Change in current assets</t>
  </si>
  <si>
    <t>Net Change in current liabilities</t>
  </si>
  <si>
    <t>Interest paid</t>
  </si>
  <si>
    <t>Cash flow from investing activities</t>
  </si>
  <si>
    <t>Cash flows from financing activities</t>
  </si>
  <si>
    <t>Net changes in cash and cash equivalents</t>
  </si>
  <si>
    <t>Cash and cash equivalents at beginning of year</t>
  </si>
  <si>
    <t>(The Condensed Consolidated Cash Flow Statements should be read in conjunction with the Annual Financial</t>
  </si>
  <si>
    <t>Revaluation</t>
  </si>
  <si>
    <t>Capital</t>
  </si>
  <si>
    <t>Other</t>
  </si>
  <si>
    <t>Exchange</t>
  </si>
  <si>
    <t>Accumulated</t>
  </si>
  <si>
    <t>Share Capital</t>
  </si>
  <si>
    <t>Reserve</t>
  </si>
  <si>
    <t>Differences</t>
  </si>
  <si>
    <t>losses</t>
  </si>
  <si>
    <t>Total</t>
  </si>
  <si>
    <t>Balance at beginning of year</t>
  </si>
  <si>
    <t>Movements during the period</t>
  </si>
  <si>
    <t>Balance at end of period</t>
  </si>
  <si>
    <t xml:space="preserve">(The Condensed Consolidated Statements of Changes in Equity should be read in conjunction with the </t>
  </si>
  <si>
    <t>RM'000</t>
  </si>
  <si>
    <t>Operating loss before working capital changes</t>
  </si>
  <si>
    <t>(a)</t>
  </si>
  <si>
    <t xml:space="preserve"> </t>
  </si>
  <si>
    <t>INDIVIDUAL QUARTER</t>
  </si>
  <si>
    <t>CUMULATIVE QUARTER</t>
  </si>
  <si>
    <t>CURRENT YEAR</t>
  </si>
  <si>
    <t>PRECEDING YEAR</t>
  </si>
  <si>
    <t>CORRESPONDING</t>
  </si>
  <si>
    <t>QUARTER</t>
  </si>
  <si>
    <t>PERIOD</t>
  </si>
  <si>
    <t>Profit/(loss) after tax and</t>
  </si>
  <si>
    <t>minority interest</t>
  </si>
  <si>
    <t>1</t>
  </si>
  <si>
    <t>2</t>
  </si>
  <si>
    <t>3</t>
  </si>
  <si>
    <t>4</t>
  </si>
  <si>
    <t>Net profit/(loss) for the</t>
  </si>
  <si>
    <t>period</t>
  </si>
  <si>
    <t>Basic earnings/(loss) per</t>
  </si>
  <si>
    <t>share (sen)</t>
  </si>
  <si>
    <t>5</t>
  </si>
  <si>
    <t>6</t>
  </si>
  <si>
    <t>Dividend per share (sen)</t>
  </si>
  <si>
    <t>7</t>
  </si>
  <si>
    <t>Net tangible assets per</t>
  </si>
  <si>
    <t>share (RM)</t>
  </si>
  <si>
    <t>Remarks :</t>
  </si>
  <si>
    <r>
      <t xml:space="preserve">Note: For full text of the above announcement, please access the KLSE Web site at </t>
    </r>
    <r>
      <rPr>
        <u val="single"/>
        <sz val="8"/>
        <rFont val="Arial"/>
        <family val="2"/>
      </rPr>
      <t>www.klse.com.my</t>
    </r>
  </si>
  <si>
    <t>ADDITIONAL INFORMATION</t>
  </si>
  <si>
    <t>Profit/(loss) from</t>
  </si>
  <si>
    <t>operations</t>
  </si>
  <si>
    <t>Gross interest income</t>
  </si>
  <si>
    <t>Gross interest expense</t>
  </si>
  <si>
    <t>AS AT END OF CURRENT QUARTER</t>
  </si>
  <si>
    <t>END</t>
  </si>
  <si>
    <t>Note:The above information is for the Exchange internal use only.</t>
  </si>
  <si>
    <t>AS AT PRECEDING FINANCIAL YEAR</t>
  </si>
  <si>
    <t>CONSOLIDATED INCOME STATEMENT</t>
  </si>
  <si>
    <t>INDIVIDUAL PERIOD</t>
  </si>
  <si>
    <t>CUMULATIVE PERIOD</t>
  </si>
  <si>
    <t>(b)</t>
  </si>
  <si>
    <t>(c)</t>
  </si>
  <si>
    <t>Investment income</t>
  </si>
  <si>
    <t>Other income</t>
  </si>
  <si>
    <t>amortisation</t>
  </si>
  <si>
    <t xml:space="preserve">interests and </t>
  </si>
  <si>
    <t>extraordinary items</t>
  </si>
  <si>
    <t>Finance cost</t>
  </si>
  <si>
    <t>Depreciation and</t>
  </si>
  <si>
    <t>(d)</t>
  </si>
  <si>
    <t>Exceptional items</t>
  </si>
  <si>
    <t>(e)</t>
  </si>
  <si>
    <t>(f)</t>
  </si>
  <si>
    <t>(h)</t>
  </si>
  <si>
    <t>Income tax</t>
  </si>
  <si>
    <t>(i)</t>
  </si>
  <si>
    <t>(ii)</t>
  </si>
  <si>
    <t>Pre-acquisition</t>
  </si>
  <si>
    <t>(j)</t>
  </si>
  <si>
    <t>(k)</t>
  </si>
  <si>
    <t>Net Profit/(loss)</t>
  </si>
  <si>
    <t>Extraordinary items</t>
  </si>
  <si>
    <t>(l)</t>
  </si>
  <si>
    <t>(iii)</t>
  </si>
  <si>
    <t>(m)</t>
  </si>
  <si>
    <t>Profit/(loss) before finance</t>
  </si>
  <si>
    <t>cost, depreciation and</t>
  </si>
  <si>
    <t>amortisation, exceptional</t>
  </si>
  <si>
    <t>items, income tax,</t>
  </si>
  <si>
    <t>Minority interests and</t>
  </si>
  <si>
    <t>Profit/(loss) before income</t>
  </si>
  <si>
    <t>tax, minority interests and</t>
  </si>
  <si>
    <t>Share of profit and losses</t>
  </si>
  <si>
    <t>of associated companies</t>
  </si>
  <si>
    <t>(g)</t>
  </si>
  <si>
    <t>extraordinary items after</t>
  </si>
  <si>
    <t>Profit/(loss) after income</t>
  </si>
  <si>
    <t>tax before deducting</t>
  </si>
  <si>
    <t>minority interests</t>
  </si>
  <si>
    <t>profit/(loss), if applicable</t>
  </si>
  <si>
    <t>Net Profit/(loss) from</t>
  </si>
  <si>
    <t>ordinary activities</t>
  </si>
  <si>
    <t>attributable to members of</t>
  </si>
  <si>
    <t>the company</t>
  </si>
  <si>
    <t>Earnings per share based</t>
  </si>
  <si>
    <t>on 2(m) above after</t>
  </si>
  <si>
    <t>deducting any provision</t>
  </si>
  <si>
    <t>for preference dividends, if</t>
  </si>
  <si>
    <t>any:</t>
  </si>
  <si>
    <t>Basic (based on ordinary</t>
  </si>
  <si>
    <t>shares - sen)</t>
  </si>
  <si>
    <t>Fully diluted (based on</t>
  </si>
  <si>
    <t>ordinary shares - sen)</t>
  </si>
  <si>
    <t>Dividend Description</t>
  </si>
  <si>
    <t>Cash and cash equivalents at end of the year</t>
  </si>
  <si>
    <t>(Unaudited)</t>
  </si>
  <si>
    <t>(Audited)</t>
  </si>
  <si>
    <t>Net liabilities per share (RM)</t>
  </si>
  <si>
    <t>Cash used in operations</t>
  </si>
  <si>
    <t>Net cash used in operating activities</t>
  </si>
  <si>
    <t>UNAUDITED CONDENSED CONSOLIDATED STATEMENTS OF CHANGES IN EQUITY</t>
  </si>
  <si>
    <t>UNAUDITED CONDENSED CONSOLIDATED BALANCE SHEET AS AT 30 JUNE 2003</t>
  </si>
  <si>
    <t>Financial Report for the year ended 31 March 2003)</t>
  </si>
  <si>
    <t>30/6/03</t>
  </si>
  <si>
    <t>30/6/02</t>
  </si>
  <si>
    <t>SUMMARY OF KEY FINANCIAL INFORMATION FOR THE FINANCIAL PERIOD ENDED 30 JUNE 2003</t>
  </si>
  <si>
    <t>30 JUNE 2003</t>
  </si>
  <si>
    <t>UNAUDITED CONDENSED CONSOLIDATED CASH FLOW STATEMENTS FOR THE QUARTER ENDED 30 JUNE 2003</t>
  </si>
  <si>
    <t>3 months ended</t>
  </si>
  <si>
    <t>FOR THE QUARTER ENDED 30 JUNE 2003</t>
  </si>
  <si>
    <t>3 months</t>
  </si>
  <si>
    <t>ended 30 June 2003</t>
  </si>
  <si>
    <t>ended 30 June 2002</t>
  </si>
  <si>
    <t>Annual Financial Report for the year ended 31 March 2003)</t>
  </si>
  <si>
    <t>30/6/2003</t>
  </si>
  <si>
    <t>SENG HUP CORPORATION BHD (Special Administrators Appointed) ("SHCB")</t>
  </si>
  <si>
    <t>Explanatory notes:</t>
  </si>
  <si>
    <t>a)</t>
  </si>
  <si>
    <t>Basis of preparation and accounting policies</t>
  </si>
  <si>
    <t>b)</t>
  </si>
  <si>
    <t>Audit Qualification</t>
  </si>
  <si>
    <t>c)</t>
  </si>
  <si>
    <t>Seasonal Or Cyclical Factors</t>
  </si>
  <si>
    <t>The business operations are affected by major festive seasons and promotional activities conducted by the Group.</t>
  </si>
  <si>
    <t>d)</t>
  </si>
  <si>
    <t>Unusual Items</t>
  </si>
  <si>
    <t>Current</t>
  </si>
  <si>
    <t>Financial</t>
  </si>
  <si>
    <t>Quarter</t>
  </si>
  <si>
    <t>Year To Date</t>
  </si>
  <si>
    <t>31/3/2003</t>
  </si>
  <si>
    <t>e)</t>
  </si>
  <si>
    <t>f)</t>
  </si>
  <si>
    <t>Details of Changes in Debt and Equity Securities</t>
  </si>
  <si>
    <t>g)</t>
  </si>
  <si>
    <t>Dividend Paid</t>
  </si>
  <si>
    <t>h)</t>
  </si>
  <si>
    <t>Segment Revenue and Result</t>
  </si>
  <si>
    <t>i)</t>
  </si>
  <si>
    <t>Valuation of Property, Plant and Equipment</t>
  </si>
  <si>
    <t>j)</t>
  </si>
  <si>
    <t>Subsequent Events</t>
  </si>
  <si>
    <t>k)</t>
  </si>
  <si>
    <t>Changes In The Composition of The Group</t>
  </si>
  <si>
    <t>l)</t>
  </si>
  <si>
    <t>Contingent Liabilities</t>
  </si>
  <si>
    <t>There are no changes in contingent liabilities or contingent assets since the last annual balance sheet date.</t>
  </si>
  <si>
    <t>Additional Information As Required by Appendix 9B of KLSE Listing Requirements.</t>
  </si>
  <si>
    <t>1)</t>
  </si>
  <si>
    <t>Review of Performance of The Group</t>
  </si>
  <si>
    <t>2)</t>
  </si>
  <si>
    <t>Variation of results against preceding quarter</t>
  </si>
  <si>
    <t>3)</t>
  </si>
  <si>
    <t>Current Year Prospects</t>
  </si>
  <si>
    <t>4)</t>
  </si>
  <si>
    <t>Variance Of Actual Profit From Forecast Profit</t>
  </si>
  <si>
    <t>There is no profit forecast issued during the financial year.</t>
  </si>
  <si>
    <t>5)</t>
  </si>
  <si>
    <t>6)</t>
  </si>
  <si>
    <t>Profit On Sale Of Unquoted Investments</t>
  </si>
  <si>
    <t>7)</t>
  </si>
  <si>
    <t>Purchases Or Disposal Of Quoted Securities</t>
  </si>
  <si>
    <t>ii) at net book value</t>
  </si>
  <si>
    <t>iii) at market value</t>
  </si>
  <si>
    <t>8)</t>
  </si>
  <si>
    <t>Status of Corporate Proposals</t>
  </si>
  <si>
    <t>9)</t>
  </si>
  <si>
    <t>Group Borrowings</t>
  </si>
  <si>
    <t>Secured</t>
  </si>
  <si>
    <t>Unsecured</t>
  </si>
  <si>
    <t>b) Foreign borrowings in Ringgit equivalent are as follows:</t>
  </si>
  <si>
    <t>US Dollars (Secured)</t>
  </si>
  <si>
    <t>10)</t>
  </si>
  <si>
    <t>Off Balance Sheet Financial Instruments</t>
  </si>
  <si>
    <t>11)</t>
  </si>
  <si>
    <t>Change in Material Litigation</t>
  </si>
  <si>
    <t>There were no changes of the material litigation since the last annual balance sheet date.</t>
  </si>
  <si>
    <t>12)</t>
  </si>
  <si>
    <t>Dividend</t>
  </si>
  <si>
    <t>13)</t>
  </si>
  <si>
    <t>Earnings Per Share</t>
  </si>
  <si>
    <t>Comparative</t>
  </si>
  <si>
    <t>Year</t>
  </si>
  <si>
    <t>To Date</t>
  </si>
  <si>
    <t>a)  Basic</t>
  </si>
  <si>
    <t>Weighted Average number of ordinary</t>
  </si>
  <si>
    <t>shares in issue</t>
  </si>
  <si>
    <t>14)</t>
  </si>
  <si>
    <t>Minimum Paid-Up Capital Requirement</t>
  </si>
  <si>
    <t>15)</t>
  </si>
  <si>
    <t>As at the date of this announcement, the Company does not meet the following requirements of the LR:</t>
  </si>
  <si>
    <t>Paragraph 15.10(1)(a)  :  The audit committee must be composed of no fewer than 3 members.</t>
  </si>
  <si>
    <t>Paragraph 15.10(1)(b)  :  The majority of the audit committee must be independent directors.</t>
  </si>
  <si>
    <t>The Company wishes to inform that it has not been in compliance with the aforesaid Paragraphs for the following reasons:</t>
  </si>
  <si>
    <t>Siew Kah Toong</t>
  </si>
  <si>
    <t>Special Administrator</t>
  </si>
  <si>
    <t>Kuala Lumpur</t>
  </si>
  <si>
    <t>The auditors report on the financial statements ended 31 March 2003 was not subject to any qualifications.</t>
  </si>
  <si>
    <t>Net gains on realisation of post acquisition results of subsidiaries now in liquidation</t>
  </si>
  <si>
    <t>There is no sale of unquoted investment for the current quarter and financial year-to-date ended 30 June 2003.</t>
  </si>
  <si>
    <t>a) There was no purchase or sale of quoted security for the current quarter and financial year to date ended 30 June 2003.</t>
  </si>
  <si>
    <t>b) Investments in quoted ICULS/ICPS as at 30 June 2003.</t>
  </si>
  <si>
    <t>There were no material financial instruments with off balance sheet risk during the current quarter ended 30 June 2003.</t>
  </si>
  <si>
    <t>Net profit/(loss) for the period</t>
  </si>
  <si>
    <t>Basic earnings/(loss) per share (sen)</t>
  </si>
  <si>
    <t xml:space="preserve"> 26 August 2003</t>
  </si>
  <si>
    <t>a) Westpark Development Sdn Bhd on 1 April 2003;</t>
  </si>
  <si>
    <t>b) Budget Lighting Sdn Bhd on 1 April 2003; and</t>
  </si>
  <si>
    <t>c) Seng Hup Property Sdn Bhd on 24 April 2003.</t>
  </si>
  <si>
    <t>a) Dasar Jernih Sdn Bhd on 22 April 2003;</t>
  </si>
  <si>
    <t>In line with the PDRS, certain subsidiary companies had been put into liquidation (refer Explanatory Note (k) for details).</t>
  </si>
  <si>
    <t>No dividend has been recommended or declared for the quarter ended 30 June 2003.</t>
  </si>
  <si>
    <t>Report for the year ended 31 March 2003)</t>
  </si>
  <si>
    <t>31 MARCH 2003</t>
  </si>
  <si>
    <t>The 1st quarter financial statements have been prepared using the same accounting policies, method of computation and basis of consolidation with those used in the preparation of the most recent annual audited accounts.</t>
  </si>
  <si>
    <t>There have been no issuance and repayment of debts and securities, share buy backs, share cancellations, shares held as treasury shares and resale of treasury shares for the current quarter and financial year-to-date ended 30 June 2003.</t>
  </si>
  <si>
    <t>Certain properties of the subsidiaries are stated at revalued amounts in the current financial year following the adoption of MASB 23: Impairment of Assets.</t>
  </si>
  <si>
    <t>An announcement on the Notice of Book Closure was made on 17 July 2003 for the recall of the existing ordinary shares of RM1.00 each in SHCB and the issuance of new ordinary shares of RM0.50 shares each in Salcon Berhad ("Salcon") to the existing shareholders of SHCB to replace their existing SHCB shares on the basis of one (1) new Salcon share for every twenty four (24) SHCB shares held. The said new Salcon shares were alotted on  24 July 2003.</t>
  </si>
  <si>
    <t>The following subsidiaries have been placed under members' voluntary winding up pursuant to Section 245(1)(b) of the Companies Act, 1965 ("Companies Act"):-</t>
  </si>
  <si>
    <t>The following subsidiaries have been placed under creditors' voluntary winding up pursuant to Section 254 of the Companies Act:-</t>
  </si>
  <si>
    <t>The Group's turnover was lower than the previous quarter, partly due to seasonal factors. In the light of the proposed disposal of the business and assets of SHCB, purchases of stocks have been minimised, pending the completion  of the proposed disposal.</t>
  </si>
  <si>
    <t>An announcement on the Notice of Book Closure was made on 17 July 2003 for the recall of the existing ordinary shares of RM1.00 each in SHCB and the issuance of new ordinary shares of RM0.50 shares each in Salcon to the existing shareholders of SHCB to replace their existing SHCB shares on the basis of one (1) new Salcon share for every twenty four (24) SHCB shares held. The said new Salcon shares were alotted on 24 July 2003.</t>
  </si>
  <si>
    <t>a) The Group borrowings consist mainly of short term facilities and are classified as secured and unsecured as follows:</t>
  </si>
  <si>
    <t>As at the date of this report, the Company has yet to increase its paid-up capital to meet the minimum paid-up capital requirement of RM40 million. The going concern of the company depends on the sucessful implementation of its restructuring plan to meet the requirement.</t>
  </si>
  <si>
    <t>Paragraph 15.02(1)       :  At least 2 directors or 1/3rd of the board of directors whichever is higher, are independent directors.</t>
  </si>
  <si>
    <t xml:space="preserve">Paragraph 15.20              :  In the event of any vacancy in audit committee resulting in the non-compliance of subparagraph </t>
  </si>
  <si>
    <t xml:space="preserve">                          15.10(1) above, a listed issuer must fill the vacancy within 3 months. </t>
  </si>
  <si>
    <t>There was no segmental information presented as the Group operates predominantly in one business activity and in one geographical area.</t>
  </si>
  <si>
    <t>In addition, the Indonesia subsidiary, PT Krisindo Mas, has also been placed under creditors' voluntary winding up on 28 May 2003, pursuant to Indonesian law.</t>
  </si>
  <si>
    <t>The Group registered a turnover of RM1.1 million in the current quarter as compared with RM1.4 million in the previous quarter .  However, profit before tax of the Group for the current period was registered at RM11.9 million as compared to the RM1.5 million loss before tax in the previous quarter. This was mainly due to an exceptional gain of RM13.6 million arising from realisation of post acquisition losses of subsidiaries gone into liquidation in the current quarter.</t>
  </si>
  <si>
    <t xml:space="preserve">On 1 May 2003, SHCB's 95% owned subsidiary, P.T. Krisindo Mas, disposed a plot of land covering 1,390 square metres along with a four storey building with gross floor area of 2,811 square metres (collectively referred to as "Property") on an "as is where is" basis for a total cash consideration of USD1,140,000 pursuant to a deed of sale and purchase ("Deed") executed on the same day with P.T. Graha Ismaya.  The cash consideration of USD1,140,000 is based on the valuation of the Property carried out by Colliers International.  The Property, which is charged to Danaharta Managers (L) Ltd, has been disposed with the consent of the said secured creditor.  </t>
  </si>
  <si>
    <t xml:space="preserve">    SENG HUP CORPORATION BHD (3707 M)</t>
  </si>
  <si>
    <t>There were no changes in estimates of amounts reported in prior interim period that have a material effect on the current financial period.</t>
  </si>
  <si>
    <t>The Company has been classified as a PN4 company under the KLSE Listing Requirements ("LR") and has obtained the relevant approvals for  the implementation of its Proposed Corporate and Debt Restructuring Exercise ("PDRS").  The prospects of the Group depends on the successful implementation of its proposed restructuring plan.</t>
  </si>
  <si>
    <t>The Workout Proposal pursuant to the Proposed Corporate and Debt Restructuring ("PDRS") of SHCB has received the relevant authorities approval.  Currently, the PDRS is in its implementation stage.  In the light of the time required to complete the proposal, on 12 June 2003, an application was made to the Securities Commission ("SC") for an extension of time up to 31 October 2003 to implement and complete the proposal.  The SC vide its letter dated 30 June 2003 has approved the extension of time.   The respective dates for the fulfillment of the conditions precedent under the Principal Agreement ("PA") dated 27 August 2002, and the corresponding Supplemental Agreements dated 30 September 2002 and 13 December 2002 have also been extended to 31 October 2003.</t>
  </si>
  <si>
    <t>Information Circulars dated 10 July 2003 and 17 July 2003 setting out the details of the PDRS undertaken by SHCB and the above Book Closure respectively have been despatched to the shareholders. The prospectus for Salcon was issued on 28 July 2003.</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</si>
</sst>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Red]\(#,##0\)"/>
    <numFmt numFmtId="181" formatCode="#,##0;[Red]\(#,##0\);_(* &quot;-&quot;"/>
    <numFmt numFmtId="182" formatCode="#,##0_ ;\-#,##0\ "/>
    <numFmt numFmtId="183" formatCode="#,##0.000"/>
    <numFmt numFmtId="184" formatCode="#,##0.00;\(#,##0.00\)"/>
    <numFmt numFmtId="185" formatCode="_(* #,##0.00_);[Red]\(#,##0.00\);_(* &quot;-&quot;??_);_(@_)"/>
    <numFmt numFmtId="186" formatCode="_(* #,##0.0_);[Red]\(#,##0.0\);_(* &quot;-&quot;??_);_(@_)"/>
    <numFmt numFmtId="187" formatCode="_(* #,##0_);[Red]\(#,##0\);_(* &quot;-&quot;??_);_(@_)"/>
    <numFmt numFmtId="188" formatCode="_(* #,##0.000_);[Red]\(#,##0.000\);_(* &quot;-&quot;??_);_(@_)"/>
    <numFmt numFmtId="189" formatCode="_(* #,##0_);\(#,##0\);_(* &quot;-&quot;??_);_(@_)"/>
    <numFmt numFmtId="190" formatCode="_-* #,##0.0_-;\-* #,##0.0_-;_-* &quot;-&quot;??_-;_-@_-"/>
    <numFmt numFmtId="191" formatCode="_-* #,##0_-;\-* #,##0_-;_-* &quot;-&quot;??_-;_-@_-"/>
    <numFmt numFmtId="192" formatCode="#,##0.00_ ;\-#,##0.00\ "/>
    <numFmt numFmtId="193" formatCode="_(* #,##0.00_);[Red]\(* \(#,##0.00\);_(* &quot;-&quot;??_);_(@_)"/>
    <numFmt numFmtId="194" formatCode="_(* #,##0.0_);_(* \(#,##0.0\);_(* &quot;-&quot;_);_(@_)"/>
    <numFmt numFmtId="195" formatCode="_(* #,##0.00_);_(* \(#,##0.00\);_(* &quot;-&quot;_);_(@_)"/>
    <numFmt numFmtId="196" formatCode="_-* #,##0.0000000_-;\-* #,##0.0000000_-;_-* &quot;-&quot;???????_-;_-@_-"/>
    <numFmt numFmtId="197" formatCode="0.0"/>
    <numFmt numFmtId="198" formatCode="_(* #,##0.0_);\(#,##0.0\);_(* &quot;-&quot;??_);_(@_)"/>
    <numFmt numFmtId="199" formatCode="_(* #,##0.00_);\(#,##0.00\);_(* &quot;-&quot;??_);_(@_)"/>
    <numFmt numFmtId="200" formatCode="&quot;Yes&quot;;&quot;Yes&quot;;&quot;No&quot;"/>
    <numFmt numFmtId="201" formatCode="&quot;True&quot;;&quot;True&quot;;&quot;False&quot;"/>
    <numFmt numFmtId="202" formatCode="&quot;On&quot;;&quot;On&quot;;&quot;Off&quot;"/>
    <numFmt numFmtId="203" formatCode="_(* #,##0\);\(#,##0\);_(* &quot;-&quot;??_);_(@_)"/>
    <numFmt numFmtId="204" formatCode="#,##0;\(#,##0\);_(* &quot;-&quot;??_);_(@_)"/>
  </numFmts>
  <fonts count="14">
    <font>
      <sz val="10"/>
      <name val="Arial"/>
      <family val="0"/>
    </font>
    <font>
      <b/>
      <sz val="12"/>
      <name val="Arial"/>
      <family val="2"/>
    </font>
    <font>
      <b/>
      <sz val="10"/>
      <name val="Arial"/>
      <family val="2"/>
    </font>
    <font>
      <u val="single"/>
      <sz val="10"/>
      <name val="Arial"/>
      <family val="2"/>
    </font>
    <font>
      <b/>
      <sz val="11"/>
      <name val="Arial"/>
      <family val="2"/>
    </font>
    <font>
      <sz val="8"/>
      <name val="Arial"/>
      <family val="2"/>
    </font>
    <font>
      <u val="single"/>
      <sz val="8"/>
      <name val="Arial"/>
      <family val="2"/>
    </font>
    <font>
      <b/>
      <sz val="8"/>
      <name val="Arial"/>
      <family val="2"/>
    </font>
    <font>
      <b/>
      <sz val="9"/>
      <name val="Arial"/>
      <family val="2"/>
    </font>
    <font>
      <sz val="12"/>
      <name val="Times New Roman"/>
      <family val="1"/>
    </font>
    <font>
      <b/>
      <sz val="12"/>
      <name val="Times New Roman"/>
      <family val="1"/>
    </font>
    <font>
      <u val="single"/>
      <sz val="12"/>
      <name val="Times New Roman"/>
      <family val="1"/>
    </font>
    <font>
      <sz val="12"/>
      <name val="times"/>
      <family val="0"/>
    </font>
    <font>
      <b/>
      <u val="single"/>
      <sz val="12"/>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xf>
    <xf numFmtId="0" fontId="0" fillId="0" borderId="1" xfId="0" applyFill="1" applyBorder="1" applyAlignment="1">
      <alignment/>
    </xf>
    <xf numFmtId="185" fontId="0" fillId="0" borderId="0" xfId="0" applyNumberFormat="1" applyFill="1" applyAlignment="1">
      <alignment/>
    </xf>
    <xf numFmtId="0" fontId="3" fillId="0" borderId="0" xfId="0" applyFont="1" applyFill="1" applyAlignment="1">
      <alignment/>
    </xf>
    <xf numFmtId="0" fontId="0" fillId="0" borderId="0" xfId="0" applyFill="1" applyAlignment="1">
      <alignment horizontal="center"/>
    </xf>
    <xf numFmtId="0" fontId="0" fillId="0" borderId="2" xfId="0" applyFill="1" applyBorder="1" applyAlignment="1">
      <alignment/>
    </xf>
    <xf numFmtId="0" fontId="0" fillId="0" borderId="3" xfId="0" applyFill="1" applyBorder="1" applyAlignment="1">
      <alignment/>
    </xf>
    <xf numFmtId="3" fontId="0" fillId="0" borderId="0" xfId="0" applyNumberFormat="1" applyFill="1" applyAlignment="1">
      <alignment/>
    </xf>
    <xf numFmtId="3" fontId="0" fillId="0" borderId="0" xfId="0" applyNumberFormat="1" applyFill="1" applyAlignment="1">
      <alignment horizontal="center"/>
    </xf>
    <xf numFmtId="3" fontId="2" fillId="0" borderId="0" xfId="0" applyNumberFormat="1" applyFont="1" applyFill="1" applyAlignment="1">
      <alignment/>
    </xf>
    <xf numFmtId="169" fontId="0" fillId="0" borderId="0" xfId="0" applyNumberFormat="1" applyFill="1" applyAlignment="1">
      <alignment/>
    </xf>
    <xf numFmtId="169" fontId="2" fillId="0" borderId="0" xfId="0" applyNumberFormat="1" applyFont="1" applyFill="1" applyAlignment="1">
      <alignment horizontal="center"/>
    </xf>
    <xf numFmtId="0" fontId="0" fillId="0" borderId="1" xfId="0" applyFill="1" applyBorder="1" applyAlignment="1">
      <alignment horizontal="center"/>
    </xf>
    <xf numFmtId="49" fontId="9"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0" fontId="10" fillId="0" borderId="0" xfId="0" applyFont="1" applyAlignment="1">
      <alignment horizontal="left"/>
    </xf>
    <xf numFmtId="4" fontId="9" fillId="0" borderId="0" xfId="0" applyNumberFormat="1" applyFont="1" applyAlignment="1">
      <alignment/>
    </xf>
    <xf numFmtId="0" fontId="9" fillId="0" borderId="0" xfId="0" applyFont="1" applyAlignment="1">
      <alignment horizontal="left"/>
    </xf>
    <xf numFmtId="49" fontId="9" fillId="0" borderId="0" xfId="0" applyNumberFormat="1" applyFont="1" applyAlignment="1" quotePrefix="1">
      <alignment horizontal="center"/>
    </xf>
    <xf numFmtId="0" fontId="9"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181" fontId="9" fillId="0" borderId="0" xfId="0" applyNumberFormat="1" applyFont="1" applyBorder="1" applyAlignment="1" quotePrefix="1">
      <alignment horizontal="right"/>
    </xf>
    <xf numFmtId="181" fontId="9" fillId="0" borderId="0"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49" fontId="10" fillId="0" borderId="0" xfId="0" applyNumberFormat="1" applyFont="1" applyAlignment="1">
      <alignment horizontal="center"/>
    </xf>
    <xf numFmtId="189" fontId="9" fillId="0" borderId="0" xfId="15" applyNumberFormat="1" applyFont="1" applyAlignment="1">
      <alignment horizontal="right"/>
    </xf>
    <xf numFmtId="189" fontId="9" fillId="0" borderId="0" xfId="15" applyNumberFormat="1" applyFont="1" applyAlignment="1">
      <alignment horizontal="center"/>
    </xf>
    <xf numFmtId="199" fontId="9" fillId="0" borderId="0" xfId="15" applyNumberFormat="1" applyFont="1" applyAlignment="1">
      <alignment horizontal="right"/>
    </xf>
    <xf numFmtId="0" fontId="2" fillId="0" borderId="0" xfId="0" applyFont="1" applyFill="1" applyAlignment="1">
      <alignment horizontal="center"/>
    </xf>
    <xf numFmtId="49" fontId="0" fillId="0" borderId="0" xfId="0" applyNumberFormat="1" applyFill="1" applyAlignment="1">
      <alignment horizontal="left"/>
    </xf>
    <xf numFmtId="49" fontId="0" fillId="0" borderId="0" xfId="0" applyNumberFormat="1" applyFill="1" applyAlignment="1">
      <alignment horizontal="right"/>
    </xf>
    <xf numFmtId="49" fontId="0" fillId="0" borderId="0" xfId="0" applyNumberFormat="1" applyFill="1" applyBorder="1" applyAlignment="1">
      <alignment horizontal="left"/>
    </xf>
    <xf numFmtId="49" fontId="0" fillId="0" borderId="4" xfId="0" applyNumberFormat="1" applyFill="1" applyBorder="1" applyAlignment="1">
      <alignment horizontal="right"/>
    </xf>
    <xf numFmtId="0" fontId="2" fillId="0" borderId="5" xfId="0" applyFont="1" applyFill="1" applyBorder="1" applyAlignment="1">
      <alignment/>
    </xf>
    <xf numFmtId="49" fontId="0" fillId="0" borderId="6" xfId="0" applyNumberFormat="1" applyFill="1" applyBorder="1" applyAlignment="1">
      <alignment horizontal="right"/>
    </xf>
    <xf numFmtId="0" fontId="0" fillId="0" borderId="7" xfId="0" applyFill="1" applyBorder="1" applyAlignment="1">
      <alignment/>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3" xfId="0" applyNumberFormat="1" applyFill="1" applyBorder="1" applyAlignment="1" quotePrefix="1">
      <alignment horizontal="center"/>
    </xf>
    <xf numFmtId="49" fontId="0" fillId="0" borderId="8" xfId="0" applyNumberFormat="1" applyFill="1" applyBorder="1" applyAlignment="1">
      <alignment horizontal="right"/>
    </xf>
    <xf numFmtId="0" fontId="0" fillId="0" borderId="9" xfId="0" applyFill="1" applyBorder="1" applyAlignment="1">
      <alignment/>
    </xf>
    <xf numFmtId="3" fontId="0" fillId="0" borderId="10" xfId="0" applyNumberFormat="1" applyFill="1" applyBorder="1" applyAlignment="1">
      <alignment horizontal="center"/>
    </xf>
    <xf numFmtId="49" fontId="0" fillId="0" borderId="2" xfId="0" applyNumberFormat="1" applyFill="1" applyBorder="1" applyAlignment="1">
      <alignment horizontal="right"/>
    </xf>
    <xf numFmtId="169" fontId="0" fillId="0" borderId="2" xfId="0" applyNumberFormat="1" applyFill="1" applyBorder="1" applyAlignment="1">
      <alignment/>
    </xf>
    <xf numFmtId="49" fontId="0" fillId="0" borderId="10" xfId="0" applyNumberFormat="1" applyFill="1" applyBorder="1" applyAlignment="1">
      <alignment horizontal="right"/>
    </xf>
    <xf numFmtId="0" fontId="0" fillId="0" borderId="10" xfId="0" applyFill="1" applyBorder="1" applyAlignment="1">
      <alignment/>
    </xf>
    <xf numFmtId="169" fontId="0" fillId="0" borderId="10" xfId="0" applyNumberFormat="1" applyFill="1" applyBorder="1" applyAlignment="1">
      <alignment/>
    </xf>
    <xf numFmtId="49" fontId="0" fillId="0" borderId="11" xfId="0" applyNumberFormat="1" applyFill="1" applyBorder="1" applyAlignment="1">
      <alignment horizontal="right"/>
    </xf>
    <xf numFmtId="0" fontId="0" fillId="0" borderId="11" xfId="0" applyFill="1" applyBorder="1" applyAlignment="1">
      <alignment/>
    </xf>
    <xf numFmtId="169" fontId="0" fillId="0" borderId="11" xfId="0" applyNumberFormat="1" applyFill="1" applyBorder="1" applyAlignment="1">
      <alignment/>
    </xf>
    <xf numFmtId="49" fontId="0" fillId="0" borderId="3" xfId="0" applyNumberFormat="1" applyFill="1" applyBorder="1" applyAlignment="1">
      <alignment horizontal="right"/>
    </xf>
    <xf numFmtId="169" fontId="0" fillId="0" borderId="3" xfId="0" applyNumberFormat="1" applyFill="1" applyBorder="1" applyAlignment="1">
      <alignment/>
    </xf>
    <xf numFmtId="169" fontId="0" fillId="0" borderId="4" xfId="0" applyNumberFormat="1" applyFill="1" applyBorder="1" applyAlignment="1">
      <alignment/>
    </xf>
    <xf numFmtId="169" fontId="0" fillId="0" borderId="12" xfId="0" applyNumberFormat="1" applyFill="1" applyBorder="1" applyAlignment="1">
      <alignment/>
    </xf>
    <xf numFmtId="169" fontId="0" fillId="0" borderId="5" xfId="0" applyNumberFormat="1" applyFill="1" applyBorder="1" applyAlignment="1">
      <alignment/>
    </xf>
    <xf numFmtId="169" fontId="0" fillId="0" borderId="6" xfId="0" applyNumberFormat="1" applyFill="1" applyBorder="1" applyAlignment="1">
      <alignment/>
    </xf>
    <xf numFmtId="169" fontId="0" fillId="0" borderId="0" xfId="0" applyNumberFormat="1" applyFill="1" applyBorder="1" applyAlignment="1">
      <alignment/>
    </xf>
    <xf numFmtId="169" fontId="0" fillId="0" borderId="7" xfId="0" applyNumberFormat="1" applyFill="1" applyBorder="1" applyAlignment="1">
      <alignment/>
    </xf>
    <xf numFmtId="169" fontId="0" fillId="0" borderId="8" xfId="0" applyNumberFormat="1" applyFill="1" applyBorder="1" applyAlignment="1">
      <alignment/>
    </xf>
    <xf numFmtId="169" fontId="0" fillId="0" borderId="13" xfId="0" applyNumberFormat="1" applyFill="1" applyBorder="1" applyAlignment="1">
      <alignment/>
    </xf>
    <xf numFmtId="169" fontId="0" fillId="0" borderId="9" xfId="0" applyNumberFormat="1" applyFill="1" applyBorder="1" applyAlignment="1">
      <alignment/>
    </xf>
    <xf numFmtId="195" fontId="0" fillId="0" borderId="2" xfId="0" applyNumberFormat="1" applyFill="1" applyBorder="1" applyAlignment="1">
      <alignment/>
    </xf>
    <xf numFmtId="169" fontId="0" fillId="0" borderId="14" xfId="0" applyNumberFormat="1" applyFill="1" applyBorder="1" applyAlignment="1">
      <alignment/>
    </xf>
    <xf numFmtId="169" fontId="0" fillId="0" borderId="15" xfId="0" applyNumberFormat="1" applyFill="1" applyBorder="1" applyAlignment="1">
      <alignment/>
    </xf>
    <xf numFmtId="169" fontId="0" fillId="0" borderId="16" xfId="0" applyNumberFormat="1" applyFill="1" applyBorder="1" applyAlignment="1">
      <alignment/>
    </xf>
    <xf numFmtId="0" fontId="0" fillId="0" borderId="5" xfId="0" applyFill="1" applyBorder="1" applyAlignment="1">
      <alignment/>
    </xf>
    <xf numFmtId="169" fontId="2" fillId="0" borderId="4" xfId="0" applyNumberFormat="1" applyFont="1" applyFill="1" applyBorder="1" applyAlignment="1">
      <alignment horizontal="left"/>
    </xf>
    <xf numFmtId="169" fontId="2" fillId="0" borderId="5" xfId="0" applyNumberFormat="1" applyFont="1" applyFill="1" applyBorder="1" applyAlignment="1">
      <alignment horizontal="left"/>
    </xf>
    <xf numFmtId="169" fontId="2" fillId="0" borderId="8" xfId="0" applyNumberFormat="1" applyFont="1" applyFill="1" applyBorder="1" applyAlignment="1">
      <alignment horizontal="left"/>
    </xf>
    <xf numFmtId="169" fontId="2" fillId="0" borderId="9" xfId="0" applyNumberFormat="1" applyFont="1" applyFill="1" applyBorder="1" applyAlignment="1">
      <alignment horizontal="center"/>
    </xf>
    <xf numFmtId="195" fontId="0" fillId="0" borderId="4" xfId="0" applyNumberFormat="1" applyFill="1" applyBorder="1" applyAlignment="1">
      <alignment/>
    </xf>
    <xf numFmtId="195" fontId="0" fillId="0" borderId="5" xfId="0" applyNumberFormat="1" applyFill="1" applyBorder="1" applyAlignment="1">
      <alignment/>
    </xf>
    <xf numFmtId="0" fontId="2" fillId="0" borderId="0" xfId="0" applyFont="1" applyFill="1" applyBorder="1" applyAlignment="1">
      <alignment/>
    </xf>
    <xf numFmtId="3" fontId="0" fillId="0" borderId="0" xfId="0" applyNumberFormat="1" applyFill="1" applyBorder="1" applyAlignment="1">
      <alignment horizontal="center"/>
    </xf>
    <xf numFmtId="0" fontId="0" fillId="0" borderId="13" xfId="0" applyFill="1" applyBorder="1" applyAlignment="1">
      <alignment/>
    </xf>
    <xf numFmtId="172" fontId="0" fillId="0" borderId="0" xfId="0" applyNumberFormat="1" applyFill="1" applyAlignment="1">
      <alignment/>
    </xf>
    <xf numFmtId="0" fontId="8" fillId="0" borderId="0" xfId="0" applyFont="1" applyFill="1" applyAlignment="1">
      <alignment/>
    </xf>
    <xf numFmtId="187" fontId="0" fillId="0" borderId="0" xfId="0" applyNumberFormat="1" applyFill="1" applyAlignment="1">
      <alignment/>
    </xf>
    <xf numFmtId="187" fontId="0" fillId="0" borderId="0" xfId="0" applyNumberFormat="1" applyFill="1" applyBorder="1" applyAlignment="1">
      <alignment horizontal="center"/>
    </xf>
    <xf numFmtId="0" fontId="8" fillId="0" borderId="1" xfId="0" applyFont="1" applyFill="1" applyBorder="1" applyAlignment="1">
      <alignment/>
    </xf>
    <xf numFmtId="187" fontId="0" fillId="0" borderId="1" xfId="0" applyNumberFormat="1" applyFill="1" applyBorder="1" applyAlignment="1">
      <alignment/>
    </xf>
    <xf numFmtId="187" fontId="0" fillId="0" borderId="1" xfId="0" applyNumberFormat="1" applyFill="1" applyBorder="1" applyAlignment="1" quotePrefix="1">
      <alignment horizontal="center"/>
    </xf>
    <xf numFmtId="49" fontId="3" fillId="0" borderId="0" xfId="0" applyNumberFormat="1" applyFont="1" applyFill="1" applyAlignment="1">
      <alignment horizontal="center"/>
    </xf>
    <xf numFmtId="187" fontId="3" fillId="0" borderId="0" xfId="0" applyNumberFormat="1" applyFont="1" applyFill="1" applyAlignment="1">
      <alignment horizontal="center"/>
    </xf>
    <xf numFmtId="187" fontId="0" fillId="0" borderId="0" xfId="0" applyNumberFormat="1" applyFill="1" applyAlignment="1">
      <alignment horizontal="center"/>
    </xf>
    <xf numFmtId="187" fontId="0" fillId="0" borderId="0" xfId="0" applyNumberFormat="1" applyFill="1" applyBorder="1" applyAlignment="1" quotePrefix="1">
      <alignment horizontal="center"/>
    </xf>
    <xf numFmtId="187" fontId="0" fillId="0" borderId="13" xfId="0" applyNumberFormat="1" applyFill="1" applyBorder="1" applyAlignment="1">
      <alignment/>
    </xf>
    <xf numFmtId="187" fontId="2" fillId="0" borderId="15" xfId="0" applyNumberFormat="1" applyFont="1" applyFill="1" applyBorder="1" applyAlignment="1">
      <alignment/>
    </xf>
    <xf numFmtId="187" fontId="2" fillId="0" borderId="0" xfId="0" applyNumberFormat="1" applyFont="1" applyFill="1" applyAlignment="1">
      <alignment/>
    </xf>
    <xf numFmtId="187" fontId="2" fillId="0" borderId="17" xfId="0" applyNumberFormat="1" applyFont="1" applyFill="1" applyBorder="1" applyAlignment="1">
      <alignment/>
    </xf>
    <xf numFmtId="49" fontId="0" fillId="0" borderId="4" xfId="0" applyNumberFormat="1" applyFill="1" applyBorder="1" applyAlignment="1">
      <alignment horizontal="left"/>
    </xf>
    <xf numFmtId="49" fontId="0" fillId="0" borderId="6" xfId="0" applyNumberFormat="1" applyFill="1" applyBorder="1" applyAlignment="1">
      <alignment horizontal="left"/>
    </xf>
    <xf numFmtId="49" fontId="0" fillId="0" borderId="8" xfId="0" applyNumberFormat="1" applyFill="1" applyBorder="1" applyAlignment="1">
      <alignment horizontal="left"/>
    </xf>
    <xf numFmtId="49" fontId="0" fillId="0" borderId="2" xfId="0" applyNumberFormat="1" applyFill="1" applyBorder="1" applyAlignment="1">
      <alignment horizontal="left"/>
    </xf>
    <xf numFmtId="49" fontId="0" fillId="0" borderId="10" xfId="0" applyNumberFormat="1" applyFill="1" applyBorder="1" applyAlignment="1">
      <alignment horizontal="left"/>
    </xf>
    <xf numFmtId="49" fontId="0" fillId="0" borderId="11" xfId="0" applyNumberFormat="1" applyFill="1" applyBorder="1" applyAlignment="1">
      <alignment horizontal="left"/>
    </xf>
    <xf numFmtId="195" fontId="0" fillId="0" borderId="10" xfId="0" applyNumberFormat="1" applyFill="1" applyBorder="1" applyAlignment="1">
      <alignment/>
    </xf>
    <xf numFmtId="49" fontId="0" fillId="0" borderId="14" xfId="0" applyNumberFormat="1" applyFill="1" applyBorder="1" applyAlignment="1">
      <alignment horizontal="left"/>
    </xf>
    <xf numFmtId="0" fontId="0" fillId="0" borderId="15" xfId="0" applyFill="1" applyBorder="1" applyAlignment="1">
      <alignment/>
    </xf>
    <xf numFmtId="0" fontId="0" fillId="0" borderId="4" xfId="0" applyFill="1" applyBorder="1" applyAlignment="1">
      <alignment/>
    </xf>
    <xf numFmtId="0" fontId="0" fillId="0" borderId="8" xfId="0" applyFill="1" applyBorder="1" applyAlignment="1">
      <alignment/>
    </xf>
    <xf numFmtId="0" fontId="0" fillId="0" borderId="12" xfId="0" applyFill="1" applyBorder="1" applyAlignment="1">
      <alignment/>
    </xf>
    <xf numFmtId="49" fontId="5" fillId="0" borderId="0" xfId="0" applyNumberFormat="1" applyFont="1" applyFill="1" applyAlignment="1">
      <alignment horizontal="left"/>
    </xf>
    <xf numFmtId="49" fontId="2" fillId="0" borderId="0" xfId="0" applyNumberFormat="1" applyFont="1" applyFill="1" applyAlignment="1">
      <alignment horizontal="left"/>
    </xf>
    <xf numFmtId="169" fontId="0" fillId="0" borderId="2" xfId="0" applyNumberFormat="1" applyFill="1" applyBorder="1" applyAlignment="1">
      <alignment horizontal="center"/>
    </xf>
    <xf numFmtId="169" fontId="0" fillId="0" borderId="3" xfId="0" applyNumberFormat="1" applyFill="1" applyBorder="1" applyAlignment="1">
      <alignment horizontal="center"/>
    </xf>
    <xf numFmtId="169" fontId="0" fillId="0" borderId="10" xfId="0" applyNumberFormat="1" applyFill="1" applyBorder="1" applyAlignment="1">
      <alignment horizontal="center"/>
    </xf>
    <xf numFmtId="49" fontId="7"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xf>
    <xf numFmtId="3" fontId="0" fillId="0" borderId="1" xfId="0" applyNumberFormat="1" applyFill="1" applyBorder="1" applyAlignment="1" quotePrefix="1">
      <alignment horizontal="center"/>
    </xf>
    <xf numFmtId="187" fontId="0" fillId="0" borderId="2" xfId="0" applyNumberFormat="1" applyFill="1" applyBorder="1" applyAlignment="1">
      <alignment/>
    </xf>
    <xf numFmtId="187" fontId="0" fillId="0" borderId="3" xfId="0" applyNumberFormat="1" applyFill="1" applyBorder="1" applyAlignment="1">
      <alignment/>
    </xf>
    <xf numFmtId="187" fontId="0" fillId="0" borderId="0" xfId="0" applyNumberFormat="1" applyFill="1" applyBorder="1" applyAlignment="1">
      <alignment/>
    </xf>
    <xf numFmtId="187" fontId="0" fillId="0" borderId="11" xfId="0" applyNumberFormat="1" applyFill="1" applyBorder="1" applyAlignment="1">
      <alignment/>
    </xf>
    <xf numFmtId="187" fontId="0" fillId="0" borderId="17" xfId="0" applyNumberFormat="1" applyFill="1" applyBorder="1" applyAlignment="1">
      <alignment/>
    </xf>
    <xf numFmtId="199" fontId="9" fillId="0" borderId="0" xfId="15" applyNumberFormat="1" applyFont="1" applyAlignment="1">
      <alignment horizontal="center"/>
    </xf>
    <xf numFmtId="38" fontId="9" fillId="0" borderId="0" xfId="15" applyNumberFormat="1" applyFont="1" applyAlignment="1">
      <alignment horizontal="center"/>
    </xf>
    <xf numFmtId="187" fontId="2" fillId="0" borderId="13" xfId="0" applyNumberFormat="1" applyFont="1" applyFill="1" applyBorder="1" applyAlignment="1">
      <alignment/>
    </xf>
    <xf numFmtId="0" fontId="0" fillId="0" borderId="0" xfId="0" applyFont="1" applyAlignment="1">
      <alignment/>
    </xf>
    <xf numFmtId="0" fontId="12" fillId="0" borderId="0" xfId="0" applyFont="1" applyAlignment="1">
      <alignment/>
    </xf>
    <xf numFmtId="204" fontId="0" fillId="0" borderId="0" xfId="0" applyNumberFormat="1" applyFill="1" applyAlignment="1">
      <alignment/>
    </xf>
    <xf numFmtId="204" fontId="0" fillId="0" borderId="0" xfId="15" applyNumberFormat="1" applyFill="1" applyAlignment="1">
      <alignment/>
    </xf>
    <xf numFmtId="204" fontId="0" fillId="0" borderId="17" xfId="15" applyNumberFormat="1" applyFill="1" applyBorder="1" applyAlignment="1">
      <alignment/>
    </xf>
    <xf numFmtId="15" fontId="10" fillId="0" borderId="0" xfId="0" applyNumberFormat="1" applyFont="1" applyAlignment="1">
      <alignment/>
    </xf>
    <xf numFmtId="0" fontId="13" fillId="0" borderId="0" xfId="0" applyFont="1" applyAlignment="1" quotePrefix="1">
      <alignment horizontal="center"/>
    </xf>
    <xf numFmtId="0" fontId="10" fillId="0" borderId="0" xfId="0" applyFont="1" applyAlignment="1" quotePrefix="1">
      <alignment horizontal="center"/>
    </xf>
    <xf numFmtId="0" fontId="10" fillId="0" borderId="1" xfId="0" applyFont="1" applyBorder="1" applyAlignment="1" quotePrefix="1">
      <alignment horizontal="center"/>
    </xf>
    <xf numFmtId="0" fontId="13" fillId="0" borderId="0" xfId="0" applyFont="1" applyAlignment="1">
      <alignment horizontal="center"/>
    </xf>
    <xf numFmtId="49" fontId="10" fillId="0" borderId="0" xfId="0" applyNumberFormat="1" applyFont="1" applyAlignment="1">
      <alignment horizontal="left"/>
    </xf>
    <xf numFmtId="172" fontId="9" fillId="0" borderId="0" xfId="0" applyNumberFormat="1" applyFont="1" applyFill="1" applyBorder="1" applyAlignment="1">
      <alignment horizontal="center"/>
    </xf>
    <xf numFmtId="172" fontId="9" fillId="0" borderId="0" xfId="0" applyNumberFormat="1" applyFont="1" applyFill="1" applyBorder="1" applyAlignment="1" quotePrefix="1">
      <alignment horizontal="center"/>
    </xf>
    <xf numFmtId="0" fontId="9" fillId="0" borderId="0" xfId="0" applyFont="1" applyAlignment="1">
      <alignment horizontal="right"/>
    </xf>
    <xf numFmtId="43" fontId="9" fillId="0" borderId="0" xfId="15" applyFont="1" applyAlignment="1">
      <alignment horizontal="center"/>
    </xf>
    <xf numFmtId="3" fontId="9" fillId="0" borderId="0" xfId="0" applyNumberFormat="1" applyFont="1" applyAlignment="1">
      <alignment horizontal="center"/>
    </xf>
    <xf numFmtId="3" fontId="9" fillId="0" borderId="17" xfId="0" applyNumberFormat="1" applyFont="1" applyBorder="1" applyAlignment="1">
      <alignment horizontal="center"/>
    </xf>
    <xf numFmtId="43" fontId="9" fillId="0" borderId="13" xfId="15" applyFont="1" applyBorder="1" applyAlignment="1">
      <alignment horizontal="center"/>
    </xf>
    <xf numFmtId="3" fontId="9" fillId="0" borderId="13" xfId="0" applyNumberFormat="1" applyFont="1" applyBorder="1" applyAlignment="1">
      <alignment horizontal="center"/>
    </xf>
    <xf numFmtId="0" fontId="2" fillId="0" borderId="0" xfId="0" applyFont="1" applyFill="1" applyAlignment="1">
      <alignment horizontal="center"/>
    </xf>
    <xf numFmtId="169" fontId="2" fillId="0" borderId="4" xfId="0" applyNumberFormat="1" applyFont="1" applyFill="1" applyBorder="1" applyAlignment="1">
      <alignment horizontal="left"/>
    </xf>
    <xf numFmtId="169" fontId="2" fillId="0" borderId="5" xfId="0" applyNumberFormat="1" applyFont="1" applyFill="1" applyBorder="1" applyAlignment="1">
      <alignment horizontal="left"/>
    </xf>
    <xf numFmtId="3" fontId="4" fillId="0" borderId="0" xfId="0" applyNumberFormat="1" applyFont="1" applyFill="1" applyAlignment="1">
      <alignment horizontal="center"/>
    </xf>
    <xf numFmtId="3" fontId="2" fillId="0" borderId="0" xfId="0" applyNumberFormat="1" applyFont="1" applyFill="1" applyAlignment="1">
      <alignment horizontal="center"/>
    </xf>
    <xf numFmtId="0" fontId="2" fillId="0" borderId="14" xfId="0" applyNumberFormat="1" applyFont="1" applyFill="1" applyBorder="1" applyAlignment="1">
      <alignment horizontal="center"/>
    </xf>
    <xf numFmtId="0" fontId="2" fillId="0" borderId="15" xfId="0" applyNumberFormat="1" applyFont="1" applyFill="1" applyBorder="1" applyAlignment="1">
      <alignment horizontal="center"/>
    </xf>
    <xf numFmtId="0" fontId="2" fillId="0" borderId="16" xfId="0" applyNumberFormat="1" applyFont="1" applyFill="1" applyBorder="1" applyAlignment="1">
      <alignment horizontal="center"/>
    </xf>
    <xf numFmtId="169" fontId="2" fillId="0" borderId="14" xfId="0" applyNumberFormat="1" applyFont="1" applyFill="1" applyBorder="1" applyAlignment="1">
      <alignment horizontal="center"/>
    </xf>
    <xf numFmtId="169" fontId="2" fillId="0" borderId="16" xfId="0" applyNumberFormat="1" applyFont="1" applyFill="1" applyBorder="1" applyAlignment="1">
      <alignment horizontal="center"/>
    </xf>
    <xf numFmtId="169" fontId="2" fillId="0" borderId="4" xfId="0" applyNumberFormat="1" applyFont="1" applyFill="1" applyBorder="1" applyAlignment="1">
      <alignment horizontal="center"/>
    </xf>
    <xf numFmtId="169" fontId="2" fillId="0" borderId="5" xfId="0" applyNumberFormat="1" applyFont="1" applyFill="1" applyBorder="1" applyAlignment="1">
      <alignment horizontal="center"/>
    </xf>
    <xf numFmtId="169" fontId="2" fillId="0" borderId="8" xfId="0" applyNumberFormat="1" applyFont="1" applyFill="1" applyBorder="1" applyAlignment="1">
      <alignment horizontal="center"/>
    </xf>
    <xf numFmtId="169" fontId="2" fillId="0" borderId="9" xfId="0" applyNumberFormat="1" applyFont="1" applyFill="1" applyBorder="1" applyAlignment="1">
      <alignment horizontal="center"/>
    </xf>
    <xf numFmtId="195" fontId="2" fillId="0" borderId="4" xfId="0" applyNumberFormat="1" applyFont="1" applyFill="1" applyBorder="1" applyAlignment="1">
      <alignment horizontal="center"/>
    </xf>
    <xf numFmtId="195" fontId="2" fillId="0" borderId="5" xfId="0" applyNumberFormat="1" applyFont="1" applyFill="1" applyBorder="1" applyAlignment="1">
      <alignment horizontal="center"/>
    </xf>
    <xf numFmtId="195" fontId="0" fillId="0" borderId="4" xfId="0" applyNumberFormat="1" applyFont="1" applyFill="1" applyBorder="1" applyAlignment="1">
      <alignment horizontal="center"/>
    </xf>
    <xf numFmtId="195" fontId="0" fillId="0" borderId="5" xfId="0" applyNumberFormat="1" applyFont="1" applyFill="1" applyBorder="1" applyAlignment="1">
      <alignment horizontal="center"/>
    </xf>
    <xf numFmtId="195" fontId="0" fillId="0" borderId="8" xfId="0" applyNumberFormat="1" applyFont="1" applyFill="1" applyBorder="1" applyAlignment="1">
      <alignment horizontal="center"/>
    </xf>
    <xf numFmtId="195" fontId="0" fillId="0" borderId="9" xfId="0" applyNumberFormat="1" applyFont="1" applyFill="1" applyBorder="1" applyAlignment="1">
      <alignment horizontal="center"/>
    </xf>
    <xf numFmtId="195" fontId="0" fillId="0" borderId="8" xfId="0" applyNumberFormat="1" applyFill="1" applyBorder="1" applyAlignment="1">
      <alignment horizontal="center"/>
    </xf>
    <xf numFmtId="195" fontId="0" fillId="0" borderId="9" xfId="0" applyNumberFormat="1" applyFill="1" applyBorder="1" applyAlignment="1">
      <alignment horizontal="center"/>
    </xf>
    <xf numFmtId="0" fontId="9" fillId="0" borderId="0" xfId="0" applyFont="1" applyAlignment="1">
      <alignment horizontal="left"/>
    </xf>
    <xf numFmtId="0" fontId="0" fillId="0" borderId="0" xfId="0" applyAlignment="1">
      <alignment/>
    </xf>
    <xf numFmtId="0" fontId="9" fillId="0" borderId="0" xfId="0" applyFont="1" applyAlignment="1">
      <alignment horizontal="justify" wrapText="1"/>
    </xf>
    <xf numFmtId="0" fontId="0" fillId="0" borderId="0" xfId="0" applyAlignment="1">
      <alignment horizontal="justify" wrapText="1"/>
    </xf>
    <xf numFmtId="0" fontId="12" fillId="0" borderId="0" xfId="0" applyFont="1" applyAlignment="1">
      <alignment horizontal="justify" wrapText="1"/>
    </xf>
    <xf numFmtId="0" fontId="1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3"/>
  <sheetViews>
    <sheetView workbookViewId="0" topLeftCell="A1">
      <selection activeCell="C17" sqref="C17"/>
    </sheetView>
  </sheetViews>
  <sheetFormatPr defaultColWidth="9.140625" defaultRowHeight="12.75"/>
  <cols>
    <col min="1" max="1" width="3.140625" style="2" customWidth="1"/>
    <col min="2" max="2" width="16.140625" style="2" customWidth="1"/>
    <col min="3" max="3" width="23.7109375" style="2" customWidth="1"/>
    <col min="4" max="4" width="16.421875" style="10" customWidth="1"/>
    <col min="5" max="5" width="8.28125" style="10" customWidth="1"/>
    <col min="6" max="6" width="14.421875" style="10" customWidth="1"/>
    <col min="7" max="16384" width="9.140625" style="2" customWidth="1"/>
  </cols>
  <sheetData>
    <row r="1" spans="2:3" ht="15.75">
      <c r="B1" s="115"/>
      <c r="C1" s="3" t="s">
        <v>310</v>
      </c>
    </row>
    <row r="2" spans="2:3" ht="12.75">
      <c r="B2" s="116"/>
      <c r="C2" s="3" t="s">
        <v>16</v>
      </c>
    </row>
    <row r="4" spans="1:6" ht="12.75">
      <c r="A4" s="145" t="s">
        <v>180</v>
      </c>
      <c r="B4" s="145"/>
      <c r="C4" s="145"/>
      <c r="D4" s="145"/>
      <c r="E4" s="145"/>
      <c r="F4" s="145"/>
    </row>
    <row r="5" spans="1:6" ht="12.75">
      <c r="A5" s="35"/>
      <c r="B5" s="35"/>
      <c r="C5" s="35"/>
      <c r="D5" s="35"/>
      <c r="E5" s="35"/>
      <c r="F5" s="35"/>
    </row>
    <row r="6" spans="4:6" ht="12.75">
      <c r="D6" s="11" t="s">
        <v>174</v>
      </c>
      <c r="E6" s="11"/>
      <c r="F6" s="11" t="s">
        <v>175</v>
      </c>
    </row>
    <row r="7" spans="4:6" ht="12.75">
      <c r="D7" s="11" t="s">
        <v>17</v>
      </c>
      <c r="E7" s="11"/>
      <c r="F7" s="11" t="s">
        <v>17</v>
      </c>
    </row>
    <row r="8" spans="4:6" ht="13.5" thickBot="1">
      <c r="D8" s="117" t="s">
        <v>185</v>
      </c>
      <c r="E8" s="117"/>
      <c r="F8" s="117" t="s">
        <v>292</v>
      </c>
    </row>
    <row r="9" spans="4:6" ht="13.5" thickTop="1">
      <c r="D9" s="80" t="s">
        <v>18</v>
      </c>
      <c r="E9" s="80"/>
      <c r="F9" s="80" t="s">
        <v>18</v>
      </c>
    </row>
    <row r="10" spans="4:6" ht="12.75">
      <c r="D10" s="80"/>
      <c r="E10" s="80"/>
      <c r="F10" s="80"/>
    </row>
    <row r="11" spans="1:6" ht="12.75">
      <c r="A11" s="2" t="s">
        <v>19</v>
      </c>
      <c r="D11" s="84">
        <v>13740</v>
      </c>
      <c r="E11" s="84"/>
      <c r="F11" s="84">
        <v>26563</v>
      </c>
    </row>
    <row r="12" spans="4:6" ht="12.75">
      <c r="D12" s="84"/>
      <c r="E12" s="84"/>
      <c r="F12" s="84"/>
    </row>
    <row r="13" spans="1:6" ht="12.75">
      <c r="A13" s="2" t="s">
        <v>20</v>
      </c>
      <c r="D13" s="84">
        <v>415</v>
      </c>
      <c r="E13" s="84"/>
      <c r="F13" s="84">
        <v>415</v>
      </c>
    </row>
    <row r="14" spans="4:6" ht="12.75">
      <c r="D14" s="84"/>
      <c r="E14" s="84"/>
      <c r="F14" s="84"/>
    </row>
    <row r="15" spans="1:6" ht="12.75">
      <c r="A15" s="6" t="s">
        <v>21</v>
      </c>
      <c r="D15" s="84"/>
      <c r="E15" s="84"/>
      <c r="F15" s="84"/>
    </row>
    <row r="16" spans="1:6" ht="12.75">
      <c r="A16" s="2" t="s">
        <v>22</v>
      </c>
      <c r="B16" s="2" t="s">
        <v>23</v>
      </c>
      <c r="D16" s="118">
        <v>4552</v>
      </c>
      <c r="E16" s="84"/>
      <c r="F16" s="118">
        <v>4908</v>
      </c>
    </row>
    <row r="17" spans="1:6" ht="12.75">
      <c r="A17" s="2" t="s">
        <v>22</v>
      </c>
      <c r="B17" s="2" t="s">
        <v>24</v>
      </c>
      <c r="D17" s="119">
        <v>715</v>
      </c>
      <c r="E17" s="84"/>
      <c r="F17" s="119">
        <v>105</v>
      </c>
    </row>
    <row r="18" spans="1:6" ht="12.75">
      <c r="A18" s="2" t="s">
        <v>22</v>
      </c>
      <c r="B18" s="2" t="s">
        <v>25</v>
      </c>
      <c r="D18" s="119">
        <f>1979+1</f>
        <v>1980</v>
      </c>
      <c r="E18" s="84"/>
      <c r="F18" s="119">
        <v>902</v>
      </c>
    </row>
    <row r="19" spans="1:6" ht="12.75">
      <c r="A19" s="2" t="s">
        <v>22</v>
      </c>
      <c r="B19" s="2" t="s">
        <v>26</v>
      </c>
      <c r="D19" s="119">
        <v>2275</v>
      </c>
      <c r="E19" s="84"/>
      <c r="F19" s="119">
        <v>1963</v>
      </c>
    </row>
    <row r="20" spans="1:6" ht="12.75">
      <c r="A20" s="2" t="s">
        <v>22</v>
      </c>
      <c r="B20" s="2" t="s">
        <v>27</v>
      </c>
      <c r="D20" s="119">
        <v>593</v>
      </c>
      <c r="E20" s="84"/>
      <c r="F20" s="119">
        <v>1243</v>
      </c>
    </row>
    <row r="21" spans="4:6" ht="12.75">
      <c r="D21" s="119"/>
      <c r="E21" s="120"/>
      <c r="F21" s="119"/>
    </row>
    <row r="22" spans="4:6" ht="12.75">
      <c r="D22" s="121">
        <f>SUM(D16:D21)</f>
        <v>10115</v>
      </c>
      <c r="E22" s="120"/>
      <c r="F22" s="121">
        <f>SUM(F16:F21)</f>
        <v>9121</v>
      </c>
    </row>
    <row r="23" spans="4:6" ht="12.75">
      <c r="D23" s="84"/>
      <c r="E23" s="120"/>
      <c r="F23" s="84"/>
    </row>
    <row r="24" spans="1:6" ht="12.75">
      <c r="A24" s="6" t="s">
        <v>28</v>
      </c>
      <c r="D24" s="84"/>
      <c r="E24" s="84"/>
      <c r="F24" s="84"/>
    </row>
    <row r="25" spans="1:6" ht="12.75">
      <c r="A25" s="2" t="s">
        <v>22</v>
      </c>
      <c r="B25" s="2" t="s">
        <v>29</v>
      </c>
      <c r="D25" s="118">
        <v>18647</v>
      </c>
      <c r="E25" s="84"/>
      <c r="F25" s="118">
        <v>18415</v>
      </c>
    </row>
    <row r="26" spans="1:6" ht="12.75">
      <c r="A26" s="2" t="s">
        <v>22</v>
      </c>
      <c r="B26" s="2" t="s">
        <v>30</v>
      </c>
      <c r="D26" s="119">
        <v>5878</v>
      </c>
      <c r="E26" s="84"/>
      <c r="F26" s="119">
        <v>11254</v>
      </c>
    </row>
    <row r="27" spans="1:6" ht="12.75">
      <c r="A27" s="2" t="s">
        <v>22</v>
      </c>
      <c r="B27" s="2" t="s">
        <v>31</v>
      </c>
      <c r="D27" s="119">
        <v>861</v>
      </c>
      <c r="E27" s="84"/>
      <c r="F27" s="119">
        <v>861</v>
      </c>
    </row>
    <row r="28" spans="1:6" ht="12.75">
      <c r="A28" s="2" t="s">
        <v>22</v>
      </c>
      <c r="B28" s="2" t="s">
        <v>32</v>
      </c>
      <c r="D28" s="119">
        <v>33</v>
      </c>
      <c r="E28" s="84"/>
      <c r="F28" s="119">
        <v>33</v>
      </c>
    </row>
    <row r="29" spans="1:6" ht="12.75">
      <c r="A29" s="2" t="s">
        <v>22</v>
      </c>
      <c r="B29" s="2" t="s">
        <v>33</v>
      </c>
      <c r="D29" s="119">
        <v>65660</v>
      </c>
      <c r="E29" s="84"/>
      <c r="F29" s="119">
        <v>78605</v>
      </c>
    </row>
    <row r="30" spans="1:6" ht="12.75">
      <c r="A30" s="2" t="s">
        <v>22</v>
      </c>
      <c r="B30" s="2" t="s">
        <v>34</v>
      </c>
      <c r="D30" s="119">
        <v>8951</v>
      </c>
      <c r="E30" s="84"/>
      <c r="F30" s="119">
        <v>13060</v>
      </c>
    </row>
    <row r="31" spans="1:6" ht="12.75">
      <c r="A31" s="2" t="s">
        <v>22</v>
      </c>
      <c r="B31" s="2" t="s">
        <v>35</v>
      </c>
      <c r="D31" s="119">
        <v>1658</v>
      </c>
      <c r="E31" s="84"/>
      <c r="F31" s="119">
        <v>2583</v>
      </c>
    </row>
    <row r="32" spans="4:6" ht="12.75">
      <c r="D32" s="119"/>
      <c r="E32" s="84"/>
      <c r="F32" s="119"/>
    </row>
    <row r="33" spans="4:6" ht="12.75">
      <c r="D33" s="121">
        <f>SUM(D25:D32)</f>
        <v>101688</v>
      </c>
      <c r="E33" s="84"/>
      <c r="F33" s="121">
        <f>SUM(F25:F32)</f>
        <v>124811</v>
      </c>
    </row>
    <row r="34" spans="4:6" ht="12.75">
      <c r="D34" s="84"/>
      <c r="E34" s="84"/>
      <c r="F34" s="84"/>
    </row>
    <row r="35" spans="1:6" ht="12.75">
      <c r="A35" s="2" t="s">
        <v>36</v>
      </c>
      <c r="D35" s="84">
        <f>D22-D33</f>
        <v>-91573</v>
      </c>
      <c r="E35" s="120"/>
      <c r="F35" s="84">
        <f>F22-F33</f>
        <v>-115690</v>
      </c>
    </row>
    <row r="36" spans="4:6" ht="12.75">
      <c r="D36" s="84"/>
      <c r="E36" s="120"/>
      <c r="F36" s="84"/>
    </row>
    <row r="37" spans="4:6" ht="13.5" thickBot="1">
      <c r="D37" s="122">
        <f>D11+D12+D13+D35</f>
        <v>-77418</v>
      </c>
      <c r="E37" s="120"/>
      <c r="F37" s="122">
        <f>F11+F12+F13+F35</f>
        <v>-88712</v>
      </c>
    </row>
    <row r="38" spans="4:6" ht="13.5" thickTop="1">
      <c r="D38" s="120"/>
      <c r="E38" s="120"/>
      <c r="F38" s="120"/>
    </row>
    <row r="39" spans="1:6" ht="12.75">
      <c r="A39" s="2" t="s">
        <v>37</v>
      </c>
      <c r="D39" s="84">
        <v>19998</v>
      </c>
      <c r="E39" s="120"/>
      <c r="F39" s="84">
        <v>19998</v>
      </c>
    </row>
    <row r="40" spans="1:6" ht="12.75">
      <c r="A40" s="2" t="s">
        <v>38</v>
      </c>
      <c r="D40" s="84">
        <f>2528-108799+11855</f>
        <v>-94416</v>
      </c>
      <c r="E40" s="120"/>
      <c r="F40" s="84">
        <f>-88712-19998</f>
        <v>-108710</v>
      </c>
    </row>
    <row r="41" spans="4:6" ht="12.75">
      <c r="D41" s="93"/>
      <c r="E41" s="120"/>
      <c r="F41" s="93"/>
    </row>
    <row r="42" spans="1:6" ht="12.75">
      <c r="A42" s="2" t="s">
        <v>39</v>
      </c>
      <c r="D42" s="84">
        <f>SUM(D39:D41)</f>
        <v>-74418</v>
      </c>
      <c r="E42" s="120"/>
      <c r="F42" s="84">
        <f>SUM(F39:F41)</f>
        <v>-88712</v>
      </c>
    </row>
    <row r="43" spans="4:6" ht="12.75">
      <c r="D43" s="84"/>
      <c r="E43" s="120"/>
      <c r="F43" s="84"/>
    </row>
    <row r="44" spans="1:6" ht="12.75">
      <c r="A44" s="2" t="s">
        <v>40</v>
      </c>
      <c r="D44" s="84">
        <v>0</v>
      </c>
      <c r="E44" s="120"/>
      <c r="F44" s="84">
        <v>0</v>
      </c>
    </row>
    <row r="45" spans="4:6" ht="12.75">
      <c r="D45" s="84"/>
      <c r="E45" s="120"/>
      <c r="F45" s="84"/>
    </row>
    <row r="46" spans="4:6" ht="13.5" thickBot="1">
      <c r="D46" s="122">
        <f>SUM(D42:D45)</f>
        <v>-74418</v>
      </c>
      <c r="E46" s="120"/>
      <c r="F46" s="122">
        <f>SUM(F42:F45)</f>
        <v>-88712</v>
      </c>
    </row>
    <row r="47" spans="4:6" ht="13.5" thickTop="1">
      <c r="D47" s="120"/>
      <c r="E47" s="120"/>
      <c r="F47" s="120"/>
    </row>
    <row r="48" spans="1:6" ht="12.75">
      <c r="A48" s="2" t="s">
        <v>176</v>
      </c>
      <c r="D48" s="5">
        <f>D42/19998</f>
        <v>-3.721272127212721</v>
      </c>
      <c r="E48" s="84"/>
      <c r="F48" s="5">
        <f>F42/19998</f>
        <v>-4.436043604360436</v>
      </c>
    </row>
    <row r="49" spans="4:6" ht="12.75">
      <c r="D49" s="84"/>
      <c r="E49" s="84"/>
      <c r="F49" s="84"/>
    </row>
    <row r="50" spans="4:6" ht="12.75">
      <c r="D50" s="84"/>
      <c r="E50" s="84"/>
      <c r="F50" s="84"/>
    </row>
    <row r="51" spans="4:6" ht="12.75">
      <c r="D51" s="84"/>
      <c r="E51" s="84"/>
      <c r="F51" s="84"/>
    </row>
    <row r="52" ht="12.75">
      <c r="A52" s="2" t="s">
        <v>41</v>
      </c>
    </row>
    <row r="53" ht="12.75">
      <c r="A53" s="2" t="s">
        <v>181</v>
      </c>
    </row>
  </sheetData>
  <mergeCells count="1">
    <mergeCell ref="A4:F4"/>
  </mergeCells>
  <printOptions/>
  <pageMargins left="0.75" right="0.27" top="0.63" bottom="0.5" header="0.5" footer="0.4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90" zoomScaleNormal="90" workbookViewId="0" topLeftCell="B55">
      <selection activeCell="B21" sqref="B21"/>
    </sheetView>
  </sheetViews>
  <sheetFormatPr defaultColWidth="9.140625" defaultRowHeight="12.75"/>
  <cols>
    <col min="1" max="1" width="2.00390625" style="36" hidden="1" customWidth="1"/>
    <col min="2" max="2" width="4.7109375" style="37" customWidth="1"/>
    <col min="3" max="3" width="24.421875" style="2" customWidth="1"/>
    <col min="4" max="4" width="16.8515625" style="2" customWidth="1"/>
    <col min="5" max="5" width="20.28125" style="2" customWidth="1"/>
    <col min="6" max="6" width="16.421875" style="2" customWidth="1"/>
    <col min="7" max="7" width="20.28125" style="2" customWidth="1"/>
    <col min="8" max="16384" width="9.140625" style="2" customWidth="1"/>
  </cols>
  <sheetData>
    <row r="1" spans="4:7" ht="12.75">
      <c r="D1" s="10"/>
      <c r="E1" s="11"/>
      <c r="F1" s="10"/>
      <c r="G1" s="11"/>
    </row>
    <row r="2" spans="1:7" ht="13.5" customHeight="1">
      <c r="A2" s="148" t="s">
        <v>42</v>
      </c>
      <c r="B2" s="148"/>
      <c r="C2" s="148"/>
      <c r="D2" s="148"/>
      <c r="E2" s="148"/>
      <c r="F2" s="148"/>
      <c r="G2" s="148"/>
    </row>
    <row r="3" spans="1:7" ht="12.75">
      <c r="A3" s="149" t="s">
        <v>43</v>
      </c>
      <c r="B3" s="149"/>
      <c r="C3" s="149"/>
      <c r="D3" s="149"/>
      <c r="E3" s="149"/>
      <c r="F3" s="149"/>
      <c r="G3" s="149"/>
    </row>
    <row r="4" spans="4:7" ht="12.75">
      <c r="D4" s="12"/>
      <c r="E4" s="11"/>
      <c r="F4" s="10"/>
      <c r="G4" s="11"/>
    </row>
    <row r="5" spans="1:7" ht="12.75">
      <c r="A5" s="145" t="s">
        <v>116</v>
      </c>
      <c r="B5" s="145"/>
      <c r="C5" s="145"/>
      <c r="D5" s="145"/>
      <c r="E5" s="145"/>
      <c r="F5" s="145"/>
      <c r="G5" s="145"/>
    </row>
    <row r="6" spans="4:7" ht="12.75">
      <c r="D6" s="12"/>
      <c r="E6" s="11"/>
      <c r="F6" s="10"/>
      <c r="G6" s="11"/>
    </row>
    <row r="7" spans="1:7" s="1" customFormat="1" ht="12.75">
      <c r="A7" s="38"/>
      <c r="B7" s="39"/>
      <c r="C7" s="40"/>
      <c r="D7" s="150" t="s">
        <v>117</v>
      </c>
      <c r="E7" s="151"/>
      <c r="F7" s="151" t="s">
        <v>118</v>
      </c>
      <c r="G7" s="152"/>
    </row>
    <row r="8" spans="1:7" s="1" customFormat="1" ht="12.75">
      <c r="A8" s="38"/>
      <c r="B8" s="41"/>
      <c r="C8" s="42"/>
      <c r="D8" s="43" t="s">
        <v>84</v>
      </c>
      <c r="E8" s="43" t="s">
        <v>85</v>
      </c>
      <c r="F8" s="43" t="s">
        <v>84</v>
      </c>
      <c r="G8" s="43" t="s">
        <v>85</v>
      </c>
    </row>
    <row r="9" spans="1:7" s="1" customFormat="1" ht="12.75">
      <c r="A9" s="38"/>
      <c r="B9" s="41"/>
      <c r="C9" s="42"/>
      <c r="D9" s="44" t="s">
        <v>44</v>
      </c>
      <c r="E9" s="44" t="s">
        <v>86</v>
      </c>
      <c r="F9" s="44" t="s">
        <v>45</v>
      </c>
      <c r="G9" s="44" t="s">
        <v>86</v>
      </c>
    </row>
    <row r="10" spans="1:7" s="1" customFormat="1" ht="12.75">
      <c r="A10" s="38"/>
      <c r="B10" s="41"/>
      <c r="C10" s="42"/>
      <c r="D10" s="44"/>
      <c r="E10" s="44" t="s">
        <v>87</v>
      </c>
      <c r="F10" s="44"/>
      <c r="G10" s="44" t="s">
        <v>88</v>
      </c>
    </row>
    <row r="11" spans="1:7" s="1" customFormat="1" ht="12.75">
      <c r="A11" s="38"/>
      <c r="B11" s="41"/>
      <c r="C11" s="42"/>
      <c r="D11" s="45" t="s">
        <v>182</v>
      </c>
      <c r="E11" s="45" t="s">
        <v>183</v>
      </c>
      <c r="F11" s="45" t="s">
        <v>182</v>
      </c>
      <c r="G11" s="45" t="s">
        <v>183</v>
      </c>
    </row>
    <row r="12" spans="1:7" s="1" customFormat="1" ht="12.75">
      <c r="A12" s="38"/>
      <c r="B12" s="46"/>
      <c r="C12" s="47"/>
      <c r="D12" s="48" t="s">
        <v>18</v>
      </c>
      <c r="E12" s="48" t="s">
        <v>18</v>
      </c>
      <c r="F12" s="48" t="s">
        <v>18</v>
      </c>
      <c r="G12" s="48" t="s">
        <v>18</v>
      </c>
    </row>
    <row r="13" spans="1:8" ht="12.75">
      <c r="A13" s="38"/>
      <c r="B13" s="49" t="s">
        <v>91</v>
      </c>
      <c r="C13" s="8" t="s">
        <v>46</v>
      </c>
      <c r="D13" s="50">
        <v>1083</v>
      </c>
      <c r="E13" s="50">
        <v>1375</v>
      </c>
      <c r="F13" s="50">
        <f>D13</f>
        <v>1083</v>
      </c>
      <c r="G13" s="50">
        <v>1375</v>
      </c>
      <c r="H13" s="1"/>
    </row>
    <row r="14" spans="2:7" ht="12.75">
      <c r="B14" s="51" t="s">
        <v>80</v>
      </c>
      <c r="C14" s="52"/>
      <c r="D14" s="53"/>
      <c r="E14" s="53"/>
      <c r="F14" s="53"/>
      <c r="G14" s="53"/>
    </row>
    <row r="15" spans="2:7" ht="12.75">
      <c r="B15" s="54" t="s">
        <v>119</v>
      </c>
      <c r="C15" s="55" t="s">
        <v>121</v>
      </c>
      <c r="D15" s="56">
        <v>0</v>
      </c>
      <c r="E15" s="56">
        <v>0</v>
      </c>
      <c r="F15" s="56">
        <f>D15</f>
        <v>0</v>
      </c>
      <c r="G15" s="56">
        <v>0</v>
      </c>
    </row>
    <row r="16" spans="2:7" ht="12.75">
      <c r="B16" s="54" t="s">
        <v>120</v>
      </c>
      <c r="C16" s="55" t="s">
        <v>122</v>
      </c>
      <c r="D16" s="56">
        <v>220</v>
      </c>
      <c r="E16" s="56">
        <v>120</v>
      </c>
      <c r="F16" s="56">
        <f>D16</f>
        <v>220</v>
      </c>
      <c r="G16" s="56">
        <v>120</v>
      </c>
    </row>
    <row r="17" spans="2:7" ht="12.75">
      <c r="B17" s="49" t="s">
        <v>92</v>
      </c>
      <c r="C17" s="8" t="s">
        <v>144</v>
      </c>
      <c r="D17" s="50">
        <f>D29-D28-D26-D25</f>
        <v>69</v>
      </c>
      <c r="E17" s="50">
        <f>E29-E28-E26-E25</f>
        <v>-515</v>
      </c>
      <c r="F17" s="50">
        <f>F29-F28-F26-F25</f>
        <v>69</v>
      </c>
      <c r="G17" s="50">
        <f>G29-G28-G26-G25</f>
        <v>-515</v>
      </c>
    </row>
    <row r="18" spans="2:7" ht="12.75">
      <c r="B18" s="57" t="s">
        <v>80</v>
      </c>
      <c r="C18" s="9" t="s">
        <v>145</v>
      </c>
      <c r="D18" s="58"/>
      <c r="E18" s="58"/>
      <c r="F18" s="58"/>
      <c r="G18" s="58"/>
    </row>
    <row r="19" spans="2:7" ht="12.75">
      <c r="B19" s="57"/>
      <c r="C19" s="9" t="s">
        <v>146</v>
      </c>
      <c r="D19" s="58"/>
      <c r="E19" s="58"/>
      <c r="F19" s="58"/>
      <c r="G19" s="58"/>
    </row>
    <row r="20" spans="2:7" ht="12.75">
      <c r="B20" s="57"/>
      <c r="C20" s="9" t="s">
        <v>147</v>
      </c>
      <c r="D20" s="58"/>
      <c r="E20" s="58"/>
      <c r="F20" s="58"/>
      <c r="G20" s="58"/>
    </row>
    <row r="21" spans="2:7" ht="12.75">
      <c r="B21" s="57"/>
      <c r="C21" s="9" t="s">
        <v>148</v>
      </c>
      <c r="D21" s="58"/>
      <c r="E21" s="58"/>
      <c r="F21" s="58"/>
      <c r="G21" s="58"/>
    </row>
    <row r="22" spans="2:7" ht="12.75">
      <c r="B22" s="57"/>
      <c r="C22" s="9" t="s">
        <v>125</v>
      </c>
      <c r="D22" s="58"/>
      <c r="E22" s="58"/>
      <c r="F22" s="58"/>
      <c r="G22" s="58"/>
    </row>
    <row r="23" spans="2:7" ht="12.75">
      <c r="B23" s="57"/>
      <c r="C23" s="9" t="s">
        <v>124</v>
      </c>
      <c r="D23" s="58"/>
      <c r="E23" s="58"/>
      <c r="F23" s="58"/>
      <c r="G23" s="58"/>
    </row>
    <row r="24" spans="2:7" ht="12.75">
      <c r="B24" s="51"/>
      <c r="C24" s="52" t="s">
        <v>125</v>
      </c>
      <c r="D24" s="53"/>
      <c r="E24" s="53"/>
      <c r="F24" s="53"/>
      <c r="G24" s="53"/>
    </row>
    <row r="25" spans="2:7" ht="12.75">
      <c r="B25" s="54" t="s">
        <v>119</v>
      </c>
      <c r="C25" s="55" t="s">
        <v>126</v>
      </c>
      <c r="D25" s="56">
        <v>-1733</v>
      </c>
      <c r="E25" s="56">
        <v>-2122</v>
      </c>
      <c r="F25" s="56">
        <f>D25</f>
        <v>-1733</v>
      </c>
      <c r="G25" s="56">
        <v>-2122</v>
      </c>
    </row>
    <row r="26" spans="2:7" ht="12.75">
      <c r="B26" s="49" t="s">
        <v>120</v>
      </c>
      <c r="C26" s="8" t="s">
        <v>127</v>
      </c>
      <c r="D26" s="50">
        <v>-101</v>
      </c>
      <c r="E26" s="50">
        <v>-201</v>
      </c>
      <c r="F26" s="50">
        <f>D26</f>
        <v>-101</v>
      </c>
      <c r="G26" s="50">
        <v>-201</v>
      </c>
    </row>
    <row r="27" spans="2:7" ht="12.75">
      <c r="B27" s="51"/>
      <c r="C27" s="52" t="s">
        <v>123</v>
      </c>
      <c r="D27" s="53"/>
      <c r="E27" s="53"/>
      <c r="F27" s="53"/>
      <c r="G27" s="53"/>
    </row>
    <row r="28" spans="2:7" ht="12.75">
      <c r="B28" s="54" t="s">
        <v>128</v>
      </c>
      <c r="C28" s="55" t="s">
        <v>129</v>
      </c>
      <c r="D28" s="56">
        <v>13620</v>
      </c>
      <c r="E28" s="56">
        <v>-1093</v>
      </c>
      <c r="F28" s="56">
        <f>D28</f>
        <v>13620</v>
      </c>
      <c r="G28" s="56">
        <v>-1093</v>
      </c>
    </row>
    <row r="29" spans="2:7" ht="12.75">
      <c r="B29" s="49" t="s">
        <v>130</v>
      </c>
      <c r="C29" s="8" t="s">
        <v>149</v>
      </c>
      <c r="D29" s="50">
        <v>11855</v>
      </c>
      <c r="E29" s="50">
        <v>-3931</v>
      </c>
      <c r="F29" s="50">
        <f>D29</f>
        <v>11855</v>
      </c>
      <c r="G29" s="50">
        <v>-3931</v>
      </c>
    </row>
    <row r="30" spans="2:7" ht="12.75">
      <c r="B30" s="57"/>
      <c r="C30" s="9" t="s">
        <v>150</v>
      </c>
      <c r="D30" s="58"/>
      <c r="E30" s="58"/>
      <c r="F30" s="58"/>
      <c r="G30" s="58"/>
    </row>
    <row r="31" spans="2:7" ht="12.75">
      <c r="B31" s="51"/>
      <c r="C31" s="52" t="s">
        <v>125</v>
      </c>
      <c r="D31" s="53"/>
      <c r="E31" s="53"/>
      <c r="F31" s="53"/>
      <c r="G31" s="53"/>
    </row>
    <row r="32" spans="2:7" ht="12.75">
      <c r="B32" s="49" t="s">
        <v>131</v>
      </c>
      <c r="C32" s="8" t="s">
        <v>151</v>
      </c>
      <c r="D32" s="50">
        <v>0</v>
      </c>
      <c r="E32" s="50">
        <v>0</v>
      </c>
      <c r="F32" s="50">
        <f>D32</f>
        <v>0</v>
      </c>
      <c r="G32" s="50">
        <v>0</v>
      </c>
    </row>
    <row r="33" spans="2:7" ht="12.75">
      <c r="B33" s="51"/>
      <c r="C33" s="52" t="s">
        <v>152</v>
      </c>
      <c r="D33" s="53"/>
      <c r="E33" s="53"/>
      <c r="F33" s="53"/>
      <c r="G33" s="53"/>
    </row>
    <row r="34" spans="2:7" ht="12.75">
      <c r="B34" s="49" t="s">
        <v>153</v>
      </c>
      <c r="C34" s="8" t="s">
        <v>149</v>
      </c>
      <c r="D34" s="50">
        <v>11855</v>
      </c>
      <c r="E34" s="50">
        <v>-3931</v>
      </c>
      <c r="F34" s="50">
        <f>D34</f>
        <v>11855</v>
      </c>
      <c r="G34" s="50">
        <v>-3931</v>
      </c>
    </row>
    <row r="35" spans="2:7" ht="12.75">
      <c r="B35" s="57"/>
      <c r="C35" s="9" t="s">
        <v>150</v>
      </c>
      <c r="D35" s="58"/>
      <c r="E35" s="58"/>
      <c r="F35" s="58"/>
      <c r="G35" s="58"/>
    </row>
    <row r="36" spans="2:7" ht="12.75">
      <c r="B36" s="57"/>
      <c r="C36" s="9" t="s">
        <v>154</v>
      </c>
      <c r="D36" s="58"/>
      <c r="E36" s="58"/>
      <c r="F36" s="58"/>
      <c r="G36" s="58"/>
    </row>
    <row r="37" spans="2:7" ht="12.75">
      <c r="B37" s="57"/>
      <c r="C37" s="9" t="s">
        <v>151</v>
      </c>
      <c r="D37" s="58"/>
      <c r="E37" s="58"/>
      <c r="F37" s="58"/>
      <c r="G37" s="58"/>
    </row>
    <row r="38" spans="2:7" ht="12.75">
      <c r="B38" s="51"/>
      <c r="C38" s="52" t="s">
        <v>152</v>
      </c>
      <c r="D38" s="53"/>
      <c r="E38" s="53"/>
      <c r="F38" s="53"/>
      <c r="G38" s="53"/>
    </row>
    <row r="39" spans="2:7" ht="12.75">
      <c r="B39" s="54" t="s">
        <v>132</v>
      </c>
      <c r="C39" s="55" t="s">
        <v>133</v>
      </c>
      <c r="D39" s="56">
        <v>0</v>
      </c>
      <c r="E39" s="56">
        <v>0</v>
      </c>
      <c r="F39" s="56">
        <f>D39</f>
        <v>0</v>
      </c>
      <c r="G39" s="56">
        <v>0</v>
      </c>
    </row>
    <row r="40" spans="2:7" ht="12.75">
      <c r="B40" s="49" t="s">
        <v>134</v>
      </c>
      <c r="C40" s="8" t="s">
        <v>155</v>
      </c>
      <c r="D40" s="50">
        <v>11855</v>
      </c>
      <c r="E40" s="50">
        <v>-3931</v>
      </c>
      <c r="F40" s="50">
        <f>D40</f>
        <v>11855</v>
      </c>
      <c r="G40" s="50">
        <v>-3931</v>
      </c>
    </row>
    <row r="41" spans="2:7" ht="12.75">
      <c r="B41" s="57" t="s">
        <v>134</v>
      </c>
      <c r="C41" s="9" t="s">
        <v>156</v>
      </c>
      <c r="D41" s="58"/>
      <c r="E41" s="58"/>
      <c r="F41" s="58"/>
      <c r="G41" s="58"/>
    </row>
    <row r="42" spans="2:7" ht="12.75">
      <c r="B42" s="51"/>
      <c r="C42" s="52" t="s">
        <v>157</v>
      </c>
      <c r="D42" s="53"/>
      <c r="E42" s="53"/>
      <c r="F42" s="53"/>
      <c r="G42" s="53"/>
    </row>
    <row r="43" spans="2:7" ht="12.75">
      <c r="B43" s="54" t="s">
        <v>135</v>
      </c>
      <c r="C43" s="55" t="s">
        <v>40</v>
      </c>
      <c r="D43" s="56">
        <v>0</v>
      </c>
      <c r="E43" s="56">
        <v>-1</v>
      </c>
      <c r="F43" s="56">
        <f>D43</f>
        <v>0</v>
      </c>
      <c r="G43" s="56">
        <v>-1</v>
      </c>
    </row>
    <row r="44" spans="2:7" ht="12.75">
      <c r="B44" s="49" t="s">
        <v>137</v>
      </c>
      <c r="C44" s="8" t="s">
        <v>136</v>
      </c>
      <c r="D44" s="50">
        <v>0</v>
      </c>
      <c r="E44" s="50">
        <v>0</v>
      </c>
      <c r="F44" s="50">
        <f>D44</f>
        <v>0</v>
      </c>
      <c r="G44" s="50">
        <v>0</v>
      </c>
    </row>
    <row r="45" spans="2:7" ht="12.75">
      <c r="B45" s="51"/>
      <c r="C45" s="52" t="s">
        <v>158</v>
      </c>
      <c r="D45" s="53"/>
      <c r="E45" s="53"/>
      <c r="F45" s="53"/>
      <c r="G45" s="53"/>
    </row>
    <row r="46" spans="2:7" ht="12.75">
      <c r="B46" s="49" t="s">
        <v>138</v>
      </c>
      <c r="C46" s="8" t="s">
        <v>159</v>
      </c>
      <c r="D46" s="50">
        <v>11855</v>
      </c>
      <c r="E46" s="50">
        <v>-3932</v>
      </c>
      <c r="F46" s="50">
        <f>D46</f>
        <v>11855</v>
      </c>
      <c r="G46" s="50">
        <v>-3932</v>
      </c>
    </row>
    <row r="47" spans="2:7" ht="12.75">
      <c r="B47" s="57"/>
      <c r="C47" s="9" t="s">
        <v>160</v>
      </c>
      <c r="D47" s="58"/>
      <c r="E47" s="58"/>
      <c r="F47" s="58"/>
      <c r="G47" s="58"/>
    </row>
    <row r="48" spans="2:7" ht="12.75">
      <c r="B48" s="57"/>
      <c r="C48" s="9" t="s">
        <v>161</v>
      </c>
      <c r="D48" s="58"/>
      <c r="E48" s="58"/>
      <c r="F48" s="58"/>
      <c r="G48" s="58"/>
    </row>
    <row r="49" spans="2:7" ht="12.75">
      <c r="B49" s="51"/>
      <c r="C49" s="52" t="s">
        <v>162</v>
      </c>
      <c r="D49" s="53"/>
      <c r="E49" s="53"/>
      <c r="F49" s="53"/>
      <c r="G49" s="53"/>
    </row>
    <row r="50" spans="2:7" ht="12.75">
      <c r="B50" s="49" t="s">
        <v>141</v>
      </c>
      <c r="C50" s="8" t="s">
        <v>140</v>
      </c>
      <c r="D50" s="50">
        <v>0</v>
      </c>
      <c r="E50" s="50">
        <v>0</v>
      </c>
      <c r="F50" s="50">
        <f>D50</f>
        <v>0</v>
      </c>
      <c r="G50" s="50">
        <v>0</v>
      </c>
    </row>
    <row r="51" spans="2:7" ht="12.75">
      <c r="B51" s="51" t="s">
        <v>134</v>
      </c>
      <c r="C51" s="52"/>
      <c r="D51" s="53"/>
      <c r="E51" s="53"/>
      <c r="F51" s="53"/>
      <c r="G51" s="53"/>
    </row>
    <row r="52" spans="2:7" ht="12.75">
      <c r="B52" s="54" t="s">
        <v>135</v>
      </c>
      <c r="C52" s="55" t="s">
        <v>40</v>
      </c>
      <c r="D52" s="56">
        <v>0</v>
      </c>
      <c r="E52" s="56">
        <v>0</v>
      </c>
      <c r="F52" s="56">
        <f>D52</f>
        <v>0</v>
      </c>
      <c r="G52" s="56">
        <v>0</v>
      </c>
    </row>
    <row r="53" spans="2:7" ht="12.75">
      <c r="B53" s="49" t="s">
        <v>142</v>
      </c>
      <c r="C53" s="8" t="s">
        <v>140</v>
      </c>
      <c r="D53" s="50">
        <v>0</v>
      </c>
      <c r="E53" s="50">
        <v>0</v>
      </c>
      <c r="F53" s="50">
        <f>D53</f>
        <v>0</v>
      </c>
      <c r="G53" s="50">
        <v>0</v>
      </c>
    </row>
    <row r="54" spans="2:7" ht="12.75">
      <c r="B54" s="57"/>
      <c r="C54" s="9" t="s">
        <v>161</v>
      </c>
      <c r="D54" s="58"/>
      <c r="E54" s="58"/>
      <c r="F54" s="58"/>
      <c r="G54" s="58"/>
    </row>
    <row r="55" spans="2:7" ht="12.75">
      <c r="B55" s="51"/>
      <c r="C55" s="52" t="s">
        <v>162</v>
      </c>
      <c r="D55" s="53"/>
      <c r="E55" s="53"/>
      <c r="F55" s="53"/>
      <c r="G55" s="53"/>
    </row>
    <row r="56" spans="2:7" ht="12.75">
      <c r="B56" s="49" t="s">
        <v>143</v>
      </c>
      <c r="C56" s="8" t="s">
        <v>139</v>
      </c>
      <c r="D56" s="50">
        <v>11855</v>
      </c>
      <c r="E56" s="50">
        <v>-3932</v>
      </c>
      <c r="F56" s="50">
        <f>D56</f>
        <v>11855</v>
      </c>
      <c r="G56" s="50">
        <v>-3932</v>
      </c>
    </row>
    <row r="57" spans="2:7" ht="12.75">
      <c r="B57" s="57"/>
      <c r="C57" s="9" t="s">
        <v>161</v>
      </c>
      <c r="D57" s="58"/>
      <c r="E57" s="58"/>
      <c r="F57" s="58"/>
      <c r="G57" s="58"/>
    </row>
    <row r="58" spans="2:7" ht="12.75">
      <c r="B58" s="51"/>
      <c r="C58" s="52" t="s">
        <v>162</v>
      </c>
      <c r="D58" s="53"/>
      <c r="E58" s="53"/>
      <c r="F58" s="53"/>
      <c r="G58" s="53"/>
    </row>
    <row r="59" spans="2:7" ht="12.75">
      <c r="B59" s="49" t="s">
        <v>93</v>
      </c>
      <c r="C59" s="8" t="s">
        <v>163</v>
      </c>
      <c r="D59" s="59"/>
      <c r="E59" s="60"/>
      <c r="F59" s="60"/>
      <c r="G59" s="61"/>
    </row>
    <row r="60" spans="2:7" ht="12.75">
      <c r="B60" s="57"/>
      <c r="C60" s="9" t="s">
        <v>164</v>
      </c>
      <c r="D60" s="62"/>
      <c r="E60" s="63"/>
      <c r="F60" s="63"/>
      <c r="G60" s="64"/>
    </row>
    <row r="61" spans="2:7" ht="12.75">
      <c r="B61" s="57"/>
      <c r="C61" s="9" t="s">
        <v>165</v>
      </c>
      <c r="D61" s="62"/>
      <c r="E61" s="63"/>
      <c r="F61" s="63"/>
      <c r="G61" s="64"/>
    </row>
    <row r="62" spans="2:7" ht="12.75">
      <c r="B62" s="57"/>
      <c r="C62" s="9" t="s">
        <v>166</v>
      </c>
      <c r="D62" s="62"/>
      <c r="E62" s="63"/>
      <c r="F62" s="63"/>
      <c r="G62" s="64"/>
    </row>
    <row r="63" spans="2:7" ht="12.75">
      <c r="B63" s="51"/>
      <c r="C63" s="52" t="s">
        <v>167</v>
      </c>
      <c r="D63" s="65"/>
      <c r="E63" s="66"/>
      <c r="F63" s="66"/>
      <c r="G63" s="67"/>
    </row>
    <row r="64" spans="2:7" ht="12.75">
      <c r="B64" s="49" t="s">
        <v>80</v>
      </c>
      <c r="C64" s="8" t="s">
        <v>168</v>
      </c>
      <c r="D64" s="68">
        <f>D56/19998*100</f>
        <v>59.28092809280928</v>
      </c>
      <c r="E64" s="68">
        <f>E56/19998*100</f>
        <v>-19.661966196619662</v>
      </c>
      <c r="F64" s="68">
        <f>F56/19998*100</f>
        <v>59.28092809280928</v>
      </c>
      <c r="G64" s="68">
        <f>G56/19998*100</f>
        <v>-19.661966196619662</v>
      </c>
    </row>
    <row r="65" spans="2:7" ht="12.75">
      <c r="B65" s="51"/>
      <c r="C65" s="52" t="s">
        <v>169</v>
      </c>
      <c r="D65" s="53"/>
      <c r="E65" s="53"/>
      <c r="F65" s="53"/>
      <c r="G65" s="53"/>
    </row>
    <row r="66" spans="2:7" ht="12.75">
      <c r="B66" s="49" t="s">
        <v>119</v>
      </c>
      <c r="C66" s="8" t="s">
        <v>170</v>
      </c>
      <c r="D66" s="50"/>
      <c r="E66" s="50"/>
      <c r="F66" s="50"/>
      <c r="G66" s="50"/>
    </row>
    <row r="67" spans="2:7" ht="12.75">
      <c r="B67" s="51"/>
      <c r="C67" s="52" t="s">
        <v>171</v>
      </c>
      <c r="D67" s="53"/>
      <c r="E67" s="53"/>
      <c r="F67" s="53"/>
      <c r="G67" s="53"/>
    </row>
    <row r="68" spans="2:7" ht="12.75">
      <c r="B68" s="49" t="s">
        <v>94</v>
      </c>
      <c r="C68" s="8" t="s">
        <v>101</v>
      </c>
      <c r="D68" s="50"/>
      <c r="E68" s="50"/>
      <c r="F68" s="50"/>
      <c r="G68" s="50"/>
    </row>
    <row r="69" spans="2:7" ht="12.75">
      <c r="B69" s="51" t="s">
        <v>80</v>
      </c>
      <c r="C69" s="52"/>
      <c r="D69" s="53"/>
      <c r="E69" s="53"/>
      <c r="F69" s="53"/>
      <c r="G69" s="53"/>
    </row>
    <row r="70" spans="2:7" ht="12.75">
      <c r="B70" s="54" t="s">
        <v>119</v>
      </c>
      <c r="C70" s="55" t="s">
        <v>172</v>
      </c>
      <c r="D70" s="69"/>
      <c r="E70" s="70"/>
      <c r="F70" s="70"/>
      <c r="G70" s="71"/>
    </row>
    <row r="71" spans="4:7" ht="12.75">
      <c r="D71" s="13"/>
      <c r="E71" s="13"/>
      <c r="F71" s="14"/>
      <c r="G71" s="14"/>
    </row>
    <row r="72" spans="2:7" ht="12.75">
      <c r="B72" s="39"/>
      <c r="C72" s="72"/>
      <c r="D72" s="146" t="s">
        <v>112</v>
      </c>
      <c r="E72" s="147"/>
      <c r="F72" s="73" t="s">
        <v>115</v>
      </c>
      <c r="G72" s="74"/>
    </row>
    <row r="73" spans="2:7" ht="12.75">
      <c r="B73" s="46"/>
      <c r="C73" s="47"/>
      <c r="D73" s="65"/>
      <c r="E73" s="67"/>
      <c r="F73" s="75" t="s">
        <v>113</v>
      </c>
      <c r="G73" s="76"/>
    </row>
    <row r="74" spans="2:7" ht="12.75">
      <c r="B74" s="39" t="s">
        <v>99</v>
      </c>
      <c r="C74" s="72" t="s">
        <v>103</v>
      </c>
      <c r="D74" s="77"/>
      <c r="E74" s="78">
        <f>'CBS-lead'!D48</f>
        <v>-3.721272127212721</v>
      </c>
      <c r="F74" s="77"/>
      <c r="G74" s="78">
        <f>'CBS-lead'!F48</f>
        <v>-4.436043604360436</v>
      </c>
    </row>
    <row r="75" spans="2:7" ht="12.75">
      <c r="B75" s="46"/>
      <c r="C75" s="47" t="s">
        <v>104</v>
      </c>
      <c r="D75" s="65"/>
      <c r="E75" s="67"/>
      <c r="F75" s="65"/>
      <c r="G75" s="67"/>
    </row>
  </sheetData>
  <mergeCells count="6">
    <mergeCell ref="D72:E72"/>
    <mergeCell ref="A2:G2"/>
    <mergeCell ref="A3:G3"/>
    <mergeCell ref="A5:G5"/>
    <mergeCell ref="D7:E7"/>
    <mergeCell ref="F7:G7"/>
  </mergeCells>
  <printOptions/>
  <pageMargins left="0.95" right="0.31" top="1" bottom="1" header="0.5" footer="0.5"/>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F50"/>
  <sheetViews>
    <sheetView workbookViewId="0" topLeftCell="A1">
      <selection activeCell="B21" sqref="B21"/>
    </sheetView>
  </sheetViews>
  <sheetFormatPr defaultColWidth="9.140625" defaultRowHeight="12.75"/>
  <cols>
    <col min="1" max="1" width="5.00390625" style="36" customWidth="1"/>
    <col min="2" max="2" width="22.8515625" style="2" customWidth="1"/>
    <col min="3" max="3" width="15.8515625" style="2" customWidth="1"/>
    <col min="4" max="4" width="18.57421875" style="2" customWidth="1"/>
    <col min="5" max="5" width="16.28125" style="2" customWidth="1"/>
    <col min="6" max="6" width="18.28125" style="2" customWidth="1"/>
    <col min="7" max="16384" width="9.140625" style="2" customWidth="1"/>
  </cols>
  <sheetData>
    <row r="1" spans="3:6" ht="12.75">
      <c r="C1" s="10"/>
      <c r="D1" s="11"/>
      <c r="E1" s="10"/>
      <c r="F1" s="11"/>
    </row>
    <row r="2" spans="1:6" ht="13.5" customHeight="1">
      <c r="A2" s="148" t="s">
        <v>42</v>
      </c>
      <c r="B2" s="148"/>
      <c r="C2" s="148"/>
      <c r="D2" s="148"/>
      <c r="E2" s="148"/>
      <c r="F2" s="148"/>
    </row>
    <row r="3" spans="1:6" ht="12.75">
      <c r="A3" s="149" t="s">
        <v>43</v>
      </c>
      <c r="B3" s="149"/>
      <c r="C3" s="149"/>
      <c r="D3" s="149"/>
      <c r="E3" s="149"/>
      <c r="F3" s="149"/>
    </row>
    <row r="4" spans="3:6" ht="12.75">
      <c r="C4" s="12"/>
      <c r="D4" s="11"/>
      <c r="E4" s="10"/>
      <c r="F4" s="11"/>
    </row>
    <row r="5" spans="1:6" ht="12.75">
      <c r="A5" s="145" t="s">
        <v>184</v>
      </c>
      <c r="B5" s="145"/>
      <c r="C5" s="145"/>
      <c r="D5" s="145"/>
      <c r="E5" s="145"/>
      <c r="F5" s="145"/>
    </row>
    <row r="6" spans="3:6" ht="12.75">
      <c r="C6" s="12"/>
      <c r="D6" s="11"/>
      <c r="E6" s="10"/>
      <c r="F6" s="11"/>
    </row>
    <row r="7" spans="1:6" s="1" customFormat="1" ht="12.75">
      <c r="A7" s="97"/>
      <c r="B7" s="40"/>
      <c r="C7" s="150" t="s">
        <v>82</v>
      </c>
      <c r="D7" s="152"/>
      <c r="E7" s="150" t="s">
        <v>83</v>
      </c>
      <c r="F7" s="152"/>
    </row>
    <row r="8" spans="1:6" s="1" customFormat="1" ht="12.75">
      <c r="A8" s="98"/>
      <c r="B8" s="42"/>
      <c r="C8" s="43" t="s">
        <v>84</v>
      </c>
      <c r="D8" s="43" t="s">
        <v>85</v>
      </c>
      <c r="E8" s="43" t="s">
        <v>84</v>
      </c>
      <c r="F8" s="43" t="s">
        <v>85</v>
      </c>
    </row>
    <row r="9" spans="1:6" s="1" customFormat="1" ht="12.75">
      <c r="A9" s="98"/>
      <c r="B9" s="42"/>
      <c r="C9" s="44" t="s">
        <v>44</v>
      </c>
      <c r="D9" s="44" t="s">
        <v>86</v>
      </c>
      <c r="E9" s="44" t="s">
        <v>45</v>
      </c>
      <c r="F9" s="44" t="s">
        <v>86</v>
      </c>
    </row>
    <row r="10" spans="1:6" s="1" customFormat="1" ht="12.75">
      <c r="A10" s="98"/>
      <c r="B10" s="42"/>
      <c r="C10" s="44"/>
      <c r="D10" s="44" t="s">
        <v>87</v>
      </c>
      <c r="E10" s="44"/>
      <c r="F10" s="44" t="s">
        <v>88</v>
      </c>
    </row>
    <row r="11" spans="1:6" s="1" customFormat="1" ht="12.75">
      <c r="A11" s="98"/>
      <c r="B11" s="42"/>
      <c r="C11" s="45" t="s">
        <v>182</v>
      </c>
      <c r="D11" s="45" t="s">
        <v>183</v>
      </c>
      <c r="E11" s="45" t="s">
        <v>182</v>
      </c>
      <c r="F11" s="45" t="s">
        <v>183</v>
      </c>
    </row>
    <row r="12" spans="1:6" s="1" customFormat="1" ht="12.75">
      <c r="A12" s="99"/>
      <c r="B12" s="47"/>
      <c r="C12" s="48" t="s">
        <v>18</v>
      </c>
      <c r="D12" s="48" t="s">
        <v>18</v>
      </c>
      <c r="E12" s="48" t="s">
        <v>18</v>
      </c>
      <c r="F12" s="48" t="s">
        <v>18</v>
      </c>
    </row>
    <row r="13" spans="1:6" ht="12.75">
      <c r="A13" s="100" t="s">
        <v>91</v>
      </c>
      <c r="B13" s="8" t="s">
        <v>46</v>
      </c>
      <c r="C13" s="50"/>
      <c r="D13" s="50"/>
      <c r="E13" s="50"/>
      <c r="F13" s="50"/>
    </row>
    <row r="14" spans="1:6" ht="12.75">
      <c r="A14" s="101"/>
      <c r="B14" s="52"/>
      <c r="C14" s="53">
        <f>'CPL-lead'!D13</f>
        <v>1083</v>
      </c>
      <c r="D14" s="53">
        <f>'CPL-lead'!E13</f>
        <v>1375</v>
      </c>
      <c r="E14" s="53">
        <f>'CPL-lead'!F13</f>
        <v>1083</v>
      </c>
      <c r="F14" s="53">
        <f>'CPL-lead'!G13</f>
        <v>1375</v>
      </c>
    </row>
    <row r="15" spans="1:6" ht="12.75">
      <c r="A15" s="102" t="s">
        <v>92</v>
      </c>
      <c r="B15" s="55" t="s">
        <v>47</v>
      </c>
      <c r="C15" s="56">
        <f>'CPL-lead'!D34</f>
        <v>11855</v>
      </c>
      <c r="D15" s="56">
        <f>'CPL-lead'!E34</f>
        <v>-3931</v>
      </c>
      <c r="E15" s="56">
        <f>'CPL-lead'!F34</f>
        <v>11855</v>
      </c>
      <c r="F15" s="56">
        <f>'CPL-lead'!G34</f>
        <v>-3931</v>
      </c>
    </row>
    <row r="16" spans="1:6" ht="12.75">
      <c r="A16" s="100" t="s">
        <v>93</v>
      </c>
      <c r="B16" s="8" t="s">
        <v>89</v>
      </c>
      <c r="C16" s="50"/>
      <c r="D16" s="50"/>
      <c r="E16" s="50"/>
      <c r="F16" s="50"/>
    </row>
    <row r="17" spans="1:6" ht="12.75">
      <c r="A17" s="101"/>
      <c r="B17" s="52" t="s">
        <v>90</v>
      </c>
      <c r="C17" s="53">
        <f>'CPL-lead'!D46</f>
        <v>11855</v>
      </c>
      <c r="D17" s="53">
        <f>'CPL-lead'!E46</f>
        <v>-3932</v>
      </c>
      <c r="E17" s="53">
        <f>'CPL-lead'!F46</f>
        <v>11855</v>
      </c>
      <c r="F17" s="53">
        <f>'CPL-lead'!G46</f>
        <v>-3932</v>
      </c>
    </row>
    <row r="18" spans="1:6" ht="12.75">
      <c r="A18" s="100" t="s">
        <v>94</v>
      </c>
      <c r="B18" s="8" t="s">
        <v>95</v>
      </c>
      <c r="C18" s="50"/>
      <c r="D18" s="50"/>
      <c r="E18" s="50"/>
      <c r="F18" s="50"/>
    </row>
    <row r="19" spans="1:6" ht="12.75">
      <c r="A19" s="101"/>
      <c r="B19" s="52" t="s">
        <v>96</v>
      </c>
      <c r="C19" s="53">
        <f>'CPL-lead'!D56</f>
        <v>11855</v>
      </c>
      <c r="D19" s="53">
        <f>'CPL-lead'!E56</f>
        <v>-3932</v>
      </c>
      <c r="E19" s="53">
        <f>'CPL-lead'!F56</f>
        <v>11855</v>
      </c>
      <c r="F19" s="53">
        <f>'CPL-lead'!G56</f>
        <v>-3932</v>
      </c>
    </row>
    <row r="20" spans="1:6" ht="12.75">
      <c r="A20" s="100" t="s">
        <v>99</v>
      </c>
      <c r="B20" s="8" t="s">
        <v>97</v>
      </c>
      <c r="C20" s="50"/>
      <c r="D20" s="50"/>
      <c r="E20" s="50"/>
      <c r="F20" s="50"/>
    </row>
    <row r="21" spans="1:6" ht="12.75">
      <c r="A21" s="101"/>
      <c r="B21" s="52" t="s">
        <v>98</v>
      </c>
      <c r="C21" s="103">
        <f>'CPL-lead'!D64</f>
        <v>59.28092809280928</v>
      </c>
      <c r="D21" s="103">
        <f>'CPL-lead'!E64</f>
        <v>-19.661966196619662</v>
      </c>
      <c r="E21" s="103">
        <f>'CPL-lead'!F64</f>
        <v>59.28092809280928</v>
      </c>
      <c r="F21" s="103">
        <f>'CPL-lead'!G64</f>
        <v>-19.661966196619662</v>
      </c>
    </row>
    <row r="22" spans="1:6" ht="12.75">
      <c r="A22" s="100" t="s">
        <v>100</v>
      </c>
      <c r="B22" s="8" t="s">
        <v>101</v>
      </c>
      <c r="C22" s="68">
        <f>'CPL-lead'!D68</f>
        <v>0</v>
      </c>
      <c r="D22" s="68">
        <f>'CPL-lead'!E68</f>
        <v>0</v>
      </c>
      <c r="E22" s="68">
        <f>'CPL-lead'!F68</f>
        <v>0</v>
      </c>
      <c r="F22" s="68">
        <f>'CPL-lead'!G68</f>
        <v>0</v>
      </c>
    </row>
    <row r="23" spans="1:6" ht="12.75">
      <c r="A23" s="101"/>
      <c r="B23" s="52"/>
      <c r="C23" s="103"/>
      <c r="D23" s="103"/>
      <c r="E23" s="103"/>
      <c r="F23" s="103"/>
    </row>
    <row r="24" spans="1:6" ht="12.75">
      <c r="A24" s="104"/>
      <c r="B24" s="105"/>
      <c r="C24" s="60"/>
      <c r="D24" s="60"/>
      <c r="E24" s="60"/>
      <c r="F24" s="61"/>
    </row>
    <row r="25" spans="1:6" ht="12.75">
      <c r="A25" s="100"/>
      <c r="B25" s="106"/>
      <c r="C25" s="155" t="s">
        <v>112</v>
      </c>
      <c r="D25" s="156"/>
      <c r="E25" s="155" t="s">
        <v>115</v>
      </c>
      <c r="F25" s="156"/>
    </row>
    <row r="26" spans="1:6" ht="12.75">
      <c r="A26" s="101"/>
      <c r="B26" s="107"/>
      <c r="C26" s="65"/>
      <c r="D26" s="66"/>
      <c r="E26" s="157" t="s">
        <v>113</v>
      </c>
      <c r="F26" s="158"/>
    </row>
    <row r="27" spans="1:6" ht="12.75">
      <c r="A27" s="100" t="s">
        <v>102</v>
      </c>
      <c r="B27" s="8" t="s">
        <v>103</v>
      </c>
      <c r="C27" s="159"/>
      <c r="D27" s="160"/>
      <c r="E27" s="161"/>
      <c r="F27" s="162"/>
    </row>
    <row r="28" spans="1:6" ht="12.75">
      <c r="A28" s="101"/>
      <c r="B28" s="52" t="s">
        <v>104</v>
      </c>
      <c r="C28" s="165">
        <f>'CPL-lead'!E74</f>
        <v>-3.721272127212721</v>
      </c>
      <c r="D28" s="166"/>
      <c r="E28" s="163">
        <f>'CPL-lead'!G74</f>
        <v>-4.436043604360436</v>
      </c>
      <c r="F28" s="164"/>
    </row>
    <row r="29" spans="1:6" ht="12.75">
      <c r="A29" s="97"/>
      <c r="B29" s="108"/>
      <c r="C29" s="60"/>
      <c r="D29" s="60"/>
      <c r="E29" s="60"/>
      <c r="F29" s="61"/>
    </row>
    <row r="30" spans="1:6" ht="12.75">
      <c r="A30" s="98" t="s">
        <v>105</v>
      </c>
      <c r="B30" s="1"/>
      <c r="C30" s="63"/>
      <c r="D30" s="63"/>
      <c r="E30" s="63"/>
      <c r="F30" s="64"/>
    </row>
    <row r="31" spans="1:6" ht="12.75">
      <c r="A31" s="98"/>
      <c r="B31" s="1"/>
      <c r="C31" s="63"/>
      <c r="D31" s="63"/>
      <c r="E31" s="63"/>
      <c r="F31" s="64"/>
    </row>
    <row r="32" spans="1:6" ht="12.75">
      <c r="A32" s="99"/>
      <c r="B32" s="81"/>
      <c r="C32" s="66"/>
      <c r="D32" s="66"/>
      <c r="E32" s="66"/>
      <c r="F32" s="67"/>
    </row>
    <row r="33" spans="3:6" ht="12.75">
      <c r="C33" s="13"/>
      <c r="D33" s="13"/>
      <c r="E33" s="13"/>
      <c r="F33" s="13"/>
    </row>
    <row r="34" spans="1:6" ht="12.75">
      <c r="A34" s="109" t="s">
        <v>106</v>
      </c>
      <c r="C34" s="13"/>
      <c r="D34" s="13"/>
      <c r="E34" s="13"/>
      <c r="F34" s="13"/>
    </row>
    <row r="35" spans="3:6" ht="12.75">
      <c r="C35" s="13"/>
      <c r="D35" s="13"/>
      <c r="E35" s="13"/>
      <c r="F35" s="13"/>
    </row>
    <row r="36" spans="3:6" ht="12.75">
      <c r="C36" s="13"/>
      <c r="D36" s="13"/>
      <c r="E36" s="13"/>
      <c r="F36" s="13"/>
    </row>
    <row r="37" spans="1:6" ht="12.75">
      <c r="A37" s="110" t="s">
        <v>107</v>
      </c>
      <c r="C37" s="13"/>
      <c r="D37" s="13"/>
      <c r="E37" s="13"/>
      <c r="F37" s="13"/>
    </row>
    <row r="38" spans="3:6" ht="12.75">
      <c r="C38" s="13"/>
      <c r="D38" s="13"/>
      <c r="E38" s="13"/>
      <c r="F38" s="13"/>
    </row>
    <row r="39" spans="1:6" ht="12.75">
      <c r="A39" s="97"/>
      <c r="B39" s="40"/>
      <c r="C39" s="153" t="s">
        <v>82</v>
      </c>
      <c r="D39" s="154"/>
      <c r="E39" s="153" t="s">
        <v>83</v>
      </c>
      <c r="F39" s="154"/>
    </row>
    <row r="40" spans="1:6" ht="12.75">
      <c r="A40" s="98"/>
      <c r="B40" s="42"/>
      <c r="C40" s="111" t="s">
        <v>84</v>
      </c>
      <c r="D40" s="111" t="s">
        <v>85</v>
      </c>
      <c r="E40" s="111" t="s">
        <v>84</v>
      </c>
      <c r="F40" s="111" t="s">
        <v>85</v>
      </c>
    </row>
    <row r="41" spans="1:6" ht="12.75">
      <c r="A41" s="98"/>
      <c r="B41" s="42"/>
      <c r="C41" s="112" t="s">
        <v>44</v>
      </c>
      <c r="D41" s="112" t="s">
        <v>86</v>
      </c>
      <c r="E41" s="112" t="s">
        <v>45</v>
      </c>
      <c r="F41" s="112" t="s">
        <v>86</v>
      </c>
    </row>
    <row r="42" spans="1:6" ht="12.75">
      <c r="A42" s="98"/>
      <c r="B42" s="42"/>
      <c r="C42" s="112"/>
      <c r="D42" s="112" t="s">
        <v>87</v>
      </c>
      <c r="E42" s="112"/>
      <c r="F42" s="112" t="s">
        <v>88</v>
      </c>
    </row>
    <row r="43" spans="1:6" ht="12.75">
      <c r="A43" s="98"/>
      <c r="B43" s="42"/>
      <c r="C43" s="45" t="s">
        <v>182</v>
      </c>
      <c r="D43" s="45" t="s">
        <v>183</v>
      </c>
      <c r="E43" s="45" t="s">
        <v>182</v>
      </c>
      <c r="F43" s="45" t="s">
        <v>183</v>
      </c>
    </row>
    <row r="44" spans="1:6" ht="12.75">
      <c r="A44" s="99"/>
      <c r="B44" s="47"/>
      <c r="C44" s="113" t="s">
        <v>18</v>
      </c>
      <c r="D44" s="113" t="s">
        <v>18</v>
      </c>
      <c r="E44" s="113" t="s">
        <v>18</v>
      </c>
      <c r="F44" s="113" t="s">
        <v>18</v>
      </c>
    </row>
    <row r="45" spans="1:6" ht="12.75">
      <c r="A45" s="100" t="s">
        <v>91</v>
      </c>
      <c r="B45" s="8" t="s">
        <v>108</v>
      </c>
      <c r="C45" s="50">
        <v>-40</v>
      </c>
      <c r="D45" s="50">
        <v>-2635</v>
      </c>
      <c r="E45" s="50">
        <f>C45</f>
        <v>-40</v>
      </c>
      <c r="F45" s="50">
        <f>D45</f>
        <v>-2635</v>
      </c>
    </row>
    <row r="46" spans="1:6" ht="12.75">
      <c r="A46" s="101"/>
      <c r="B46" s="52" t="s">
        <v>109</v>
      </c>
      <c r="C46" s="53"/>
      <c r="D46" s="53"/>
      <c r="E46" s="53"/>
      <c r="F46" s="53"/>
    </row>
    <row r="47" spans="1:6" ht="12.75">
      <c r="A47" s="102" t="s">
        <v>92</v>
      </c>
      <c r="B47" s="55" t="s">
        <v>110</v>
      </c>
      <c r="C47" s="56">
        <v>8</v>
      </c>
      <c r="D47" s="56">
        <v>2</v>
      </c>
      <c r="E47" s="56">
        <f>C47</f>
        <v>8</v>
      </c>
      <c r="F47" s="56">
        <v>2</v>
      </c>
    </row>
    <row r="48" spans="1:6" ht="12.75">
      <c r="A48" s="102" t="s">
        <v>93</v>
      </c>
      <c r="B48" s="55" t="s">
        <v>111</v>
      </c>
      <c r="C48" s="56">
        <v>-1733</v>
      </c>
      <c r="D48" s="56">
        <v>-2122</v>
      </c>
      <c r="E48" s="56">
        <f>C48</f>
        <v>-1733</v>
      </c>
      <c r="F48" s="56">
        <v>-2122</v>
      </c>
    </row>
    <row r="50" ht="12.75">
      <c r="A50" s="114" t="s">
        <v>114</v>
      </c>
    </row>
  </sheetData>
  <mergeCells count="14">
    <mergeCell ref="C7:D7"/>
    <mergeCell ref="E7:F7"/>
    <mergeCell ref="A5:F5"/>
    <mergeCell ref="A3:F3"/>
    <mergeCell ref="A2:F2"/>
    <mergeCell ref="C39:D39"/>
    <mergeCell ref="E39:F39"/>
    <mergeCell ref="E25:F25"/>
    <mergeCell ref="E26:F26"/>
    <mergeCell ref="C25:D25"/>
    <mergeCell ref="C27:D27"/>
    <mergeCell ref="E27:F27"/>
    <mergeCell ref="E28:F28"/>
    <mergeCell ref="C28:D28"/>
  </mergeCells>
  <printOptions/>
  <pageMargins left="0.48" right="0.31"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H41"/>
  <sheetViews>
    <sheetView workbookViewId="0" topLeftCell="A1">
      <selection activeCell="F9" sqref="F9"/>
    </sheetView>
  </sheetViews>
  <sheetFormatPr defaultColWidth="9.140625" defaultRowHeight="12.75"/>
  <cols>
    <col min="1" max="1" width="5.28125" style="2" customWidth="1"/>
    <col min="2" max="2" width="5.7109375" style="2" customWidth="1"/>
    <col min="3" max="3" width="18.28125" style="2" customWidth="1"/>
    <col min="4" max="4" width="17.57421875" style="2" customWidth="1"/>
    <col min="5" max="5" width="14.28125" style="84" customWidth="1"/>
    <col min="6" max="6" width="18.140625" style="84" customWidth="1"/>
    <col min="7" max="7" width="17.421875" style="84" customWidth="1"/>
    <col min="8" max="8" width="11.8515625" style="2" customWidth="1"/>
    <col min="9" max="16384" width="9.140625" style="2" customWidth="1"/>
  </cols>
  <sheetData>
    <row r="2" ht="12.75">
      <c r="D2" s="83" t="s">
        <v>42</v>
      </c>
    </row>
    <row r="3" ht="12.75">
      <c r="D3" s="83" t="s">
        <v>49</v>
      </c>
    </row>
    <row r="4" ht="12.75">
      <c r="F4" s="85"/>
    </row>
    <row r="5" spans="1:8" ht="13.5" thickBot="1">
      <c r="A5" s="86" t="s">
        <v>186</v>
      </c>
      <c r="B5" s="4"/>
      <c r="C5" s="4"/>
      <c r="D5" s="4"/>
      <c r="E5" s="87"/>
      <c r="F5" s="88"/>
      <c r="G5" s="87"/>
      <c r="H5" s="1"/>
    </row>
    <row r="6" ht="13.5" thickTop="1"/>
    <row r="7" spans="6:7" ht="12.75">
      <c r="F7" s="89">
        <v>2003</v>
      </c>
      <c r="G7" s="90"/>
    </row>
    <row r="8" spans="6:7" ht="12.75">
      <c r="F8" s="91" t="s">
        <v>187</v>
      </c>
      <c r="G8" s="91"/>
    </row>
    <row r="9" spans="6:7" ht="13.5" thickBot="1">
      <c r="F9" s="88" t="s">
        <v>185</v>
      </c>
      <c r="G9" s="92"/>
    </row>
    <row r="10" spans="1:7" ht="13.5" thickTop="1">
      <c r="A10" s="3" t="s">
        <v>50</v>
      </c>
      <c r="F10" s="91" t="s">
        <v>18</v>
      </c>
      <c r="G10" s="85"/>
    </row>
    <row r="11" spans="2:6" ht="12.75">
      <c r="B11" s="2" t="s">
        <v>51</v>
      </c>
      <c r="F11" s="84">
        <v>11855</v>
      </c>
    </row>
    <row r="13" ht="12.75">
      <c r="B13" s="2" t="s">
        <v>52</v>
      </c>
    </row>
    <row r="14" spans="3:6" ht="12.75">
      <c r="C14" s="2" t="s">
        <v>53</v>
      </c>
      <c r="F14" s="84">
        <v>101</v>
      </c>
    </row>
    <row r="15" spans="3:6" ht="12.75">
      <c r="C15" s="2" t="s">
        <v>54</v>
      </c>
      <c r="F15" s="84">
        <v>-13620</v>
      </c>
    </row>
    <row r="16" ht="12.75">
      <c r="F16" s="93"/>
    </row>
    <row r="17" spans="2:6" ht="12.75">
      <c r="B17" s="2" t="s">
        <v>79</v>
      </c>
      <c r="F17" s="84">
        <f>SUM(F11:F16)</f>
        <v>-1664</v>
      </c>
    </row>
    <row r="19" ht="12.75">
      <c r="B19" s="2" t="s">
        <v>55</v>
      </c>
    </row>
    <row r="20" spans="3:6" ht="12.75">
      <c r="C20" s="2" t="s">
        <v>56</v>
      </c>
      <c r="F20" s="84">
        <v>-272</v>
      </c>
    </row>
    <row r="21" spans="3:6" ht="12.75">
      <c r="C21" s="2" t="s">
        <v>57</v>
      </c>
      <c r="F21" s="84">
        <v>680</v>
      </c>
    </row>
    <row r="22" ht="12.75">
      <c r="F22" s="93"/>
    </row>
    <row r="23" spans="2:6" ht="12.75">
      <c r="B23" s="2" t="s">
        <v>177</v>
      </c>
      <c r="F23" s="84">
        <f>SUM(F17:F22)</f>
        <v>-1256</v>
      </c>
    </row>
    <row r="25" spans="3:6" ht="12.75">
      <c r="C25" s="2" t="s">
        <v>58</v>
      </c>
      <c r="F25" s="84">
        <v>1310</v>
      </c>
    </row>
    <row r="26" ht="12.75">
      <c r="F26" s="93"/>
    </row>
    <row r="27" spans="2:6" ht="12.75">
      <c r="B27" s="2" t="s">
        <v>178</v>
      </c>
      <c r="F27" s="94">
        <f>SUM(F23:F26)</f>
        <v>54</v>
      </c>
    </row>
    <row r="29" spans="1:6" ht="12.75">
      <c r="A29" s="3" t="s">
        <v>59</v>
      </c>
      <c r="F29" s="84">
        <v>0</v>
      </c>
    </row>
    <row r="31" spans="1:6" ht="12.75">
      <c r="A31" s="3" t="s">
        <v>60</v>
      </c>
      <c r="F31" s="125">
        <v>0</v>
      </c>
    </row>
    <row r="33" spans="1:6" ht="12.75">
      <c r="A33" s="3" t="s">
        <v>61</v>
      </c>
      <c r="F33" s="95">
        <f>F27+F29+F31</f>
        <v>54</v>
      </c>
    </row>
    <row r="35" spans="1:6" ht="12.75">
      <c r="A35" s="2" t="s">
        <v>62</v>
      </c>
      <c r="F35" s="84">
        <v>-6137</v>
      </c>
    </row>
    <row r="37" spans="1:6" ht="13.5" thickBot="1">
      <c r="A37" s="3" t="s">
        <v>173</v>
      </c>
      <c r="F37" s="96">
        <f>F33+F35</f>
        <v>-6083</v>
      </c>
    </row>
    <row r="38" ht="13.5" thickTop="1"/>
    <row r="40" ht="12.75">
      <c r="A40" s="2" t="s">
        <v>63</v>
      </c>
    </row>
    <row r="41" ht="12.75">
      <c r="A41" s="2" t="s">
        <v>291</v>
      </c>
    </row>
  </sheetData>
  <printOptions/>
  <pageMargins left="0.69" right="0.67" top="0.67" bottom="0.38" header="0.5" footer="0.24"/>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2:M35"/>
  <sheetViews>
    <sheetView zoomScale="90" zoomScaleNormal="90" workbookViewId="0" topLeftCell="A1">
      <selection activeCell="D16" sqref="D16"/>
    </sheetView>
  </sheetViews>
  <sheetFormatPr defaultColWidth="9.140625" defaultRowHeight="12.75"/>
  <cols>
    <col min="1" max="1" width="16.57421875" style="2" customWidth="1"/>
    <col min="2" max="2" width="9.28125" style="2" customWidth="1"/>
    <col min="3" max="3" width="12.28125" style="2" customWidth="1"/>
    <col min="4" max="5" width="11.7109375" style="2" customWidth="1"/>
    <col min="6" max="6" width="11.28125" style="2" customWidth="1"/>
    <col min="7" max="7" width="11.57421875" style="2" customWidth="1"/>
    <col min="8" max="8" width="11.8515625" style="2" customWidth="1"/>
    <col min="9" max="9" width="11.421875" style="2" customWidth="1"/>
    <col min="10" max="10" width="12.421875" style="2" customWidth="1"/>
    <col min="11" max="11" width="11.7109375" style="2" customWidth="1"/>
    <col min="12" max="16384" width="9.140625" style="2" customWidth="1"/>
  </cols>
  <sheetData>
    <row r="2" ht="12.75">
      <c r="C2" s="3" t="s">
        <v>42</v>
      </c>
    </row>
    <row r="3" ht="12.75">
      <c r="C3" s="3" t="s">
        <v>49</v>
      </c>
    </row>
    <row r="5" spans="2:13" ht="12.75">
      <c r="B5" s="79" t="s">
        <v>179</v>
      </c>
      <c r="E5" s="1"/>
      <c r="F5" s="1"/>
      <c r="G5" s="1"/>
      <c r="H5" s="1"/>
      <c r="I5" s="1"/>
      <c r="J5" s="1"/>
      <c r="K5" s="1"/>
      <c r="L5" s="1"/>
      <c r="M5" s="1"/>
    </row>
    <row r="6" spans="2:6" ht="12.75">
      <c r="B6" s="145" t="s">
        <v>188</v>
      </c>
      <c r="C6" s="145"/>
      <c r="D6" s="145"/>
      <c r="E6" s="145"/>
      <c r="F6" s="145"/>
    </row>
    <row r="8" s="7" customFormat="1" ht="12.75"/>
    <row r="9" spans="4:8" s="7" customFormat="1" ht="12.75">
      <c r="D9" s="7" t="s">
        <v>64</v>
      </c>
      <c r="E9" s="7" t="s">
        <v>65</v>
      </c>
      <c r="F9" s="7" t="s">
        <v>66</v>
      </c>
      <c r="G9" s="7" t="s">
        <v>67</v>
      </c>
      <c r="H9" s="7" t="s">
        <v>68</v>
      </c>
    </row>
    <row r="10" spans="3:9" s="7" customFormat="1" ht="13.5" thickBot="1">
      <c r="C10" s="15" t="s">
        <v>69</v>
      </c>
      <c r="D10" s="15" t="s">
        <v>70</v>
      </c>
      <c r="E10" s="15" t="s">
        <v>70</v>
      </c>
      <c r="F10" s="15" t="s">
        <v>70</v>
      </c>
      <c r="G10" s="15" t="s">
        <v>71</v>
      </c>
      <c r="H10" s="15" t="s">
        <v>72</v>
      </c>
      <c r="I10" s="15" t="s">
        <v>73</v>
      </c>
    </row>
    <row r="11" spans="3:9" ht="13.5" thickTop="1">
      <c r="C11" s="80" t="s">
        <v>18</v>
      </c>
      <c r="D11" s="80" t="s">
        <v>18</v>
      </c>
      <c r="E11" s="80" t="s">
        <v>18</v>
      </c>
      <c r="F11" s="80" t="s">
        <v>18</v>
      </c>
      <c r="G11" s="80" t="s">
        <v>18</v>
      </c>
      <c r="H11" s="80" t="s">
        <v>18</v>
      </c>
      <c r="I11" s="80" t="s">
        <v>18</v>
      </c>
    </row>
    <row r="13" ht="12.75">
      <c r="A13" s="2" t="s">
        <v>189</v>
      </c>
    </row>
    <row r="14" spans="1:9" ht="12.75">
      <c r="A14" s="81" t="s">
        <v>190</v>
      </c>
      <c r="B14" s="1"/>
      <c r="C14" s="128"/>
      <c r="D14" s="128"/>
      <c r="E14" s="128"/>
      <c r="F14" s="128"/>
      <c r="G14" s="128"/>
      <c r="H14" s="128"/>
      <c r="I14" s="128"/>
    </row>
    <row r="15" spans="3:9" ht="12.75">
      <c r="C15" s="128"/>
      <c r="D15" s="128"/>
      <c r="E15" s="128"/>
      <c r="F15" s="128"/>
      <c r="G15" s="128"/>
      <c r="H15" s="128"/>
      <c r="I15" s="128"/>
    </row>
    <row r="16" spans="1:9" ht="12.75">
      <c r="A16" s="2" t="s">
        <v>74</v>
      </c>
      <c r="C16" s="129">
        <f>C30</f>
        <v>19998</v>
      </c>
      <c r="D16" s="129">
        <v>2377</v>
      </c>
      <c r="E16" s="129">
        <v>75</v>
      </c>
      <c r="F16" s="129">
        <v>58</v>
      </c>
      <c r="G16" s="129">
        <v>-2421</v>
      </c>
      <c r="H16" s="129">
        <v>-108799</v>
      </c>
      <c r="I16" s="129">
        <f>SUM(C16:H16)</f>
        <v>-88712</v>
      </c>
    </row>
    <row r="17" spans="3:9" ht="12.75">
      <c r="C17" s="129"/>
      <c r="D17" s="129"/>
      <c r="E17" s="129"/>
      <c r="F17" s="129"/>
      <c r="G17" s="129"/>
      <c r="H17" s="129"/>
      <c r="I17" s="129"/>
    </row>
    <row r="18" spans="1:9" ht="12.75">
      <c r="A18" s="2" t="s">
        <v>75</v>
      </c>
      <c r="C18" s="129">
        <f aca="true" t="shared" si="0" ref="C18:H18">C20-C16</f>
        <v>0</v>
      </c>
      <c r="D18" s="129">
        <f t="shared" si="0"/>
        <v>151</v>
      </c>
      <c r="E18" s="129">
        <f t="shared" si="0"/>
        <v>-75</v>
      </c>
      <c r="F18" s="129">
        <f t="shared" si="0"/>
        <v>-58</v>
      </c>
      <c r="G18" s="129">
        <f t="shared" si="0"/>
        <v>2421</v>
      </c>
      <c r="H18" s="129">
        <f t="shared" si="0"/>
        <v>11855</v>
      </c>
      <c r="I18" s="129">
        <f>SUM(C18:H18)</f>
        <v>14294</v>
      </c>
    </row>
    <row r="19" spans="3:9" ht="12.75">
      <c r="C19" s="129"/>
      <c r="D19" s="129"/>
      <c r="E19" s="129"/>
      <c r="F19" s="129"/>
      <c r="G19" s="129"/>
      <c r="H19" s="129"/>
      <c r="I19" s="129"/>
    </row>
    <row r="20" spans="1:9" ht="13.5" thickBot="1">
      <c r="A20" s="2" t="s">
        <v>76</v>
      </c>
      <c r="C20" s="130">
        <v>19998</v>
      </c>
      <c r="D20" s="130">
        <v>2528</v>
      </c>
      <c r="E20" s="130">
        <v>0</v>
      </c>
      <c r="F20" s="130">
        <v>0</v>
      </c>
      <c r="G20" s="130">
        <v>0</v>
      </c>
      <c r="H20" s="130">
        <v>-96944</v>
      </c>
      <c r="I20" s="130">
        <f>SUM(C20:H20)</f>
        <v>-74418</v>
      </c>
    </row>
    <row r="21" spans="3:9" ht="13.5" thickTop="1">
      <c r="C21" s="129"/>
      <c r="D21" s="129"/>
      <c r="E21" s="129"/>
      <c r="F21" s="129"/>
      <c r="G21" s="129"/>
      <c r="H21" s="129"/>
      <c r="I21" s="129"/>
    </row>
    <row r="22" spans="3:9" ht="12.75">
      <c r="C22" s="129"/>
      <c r="D22" s="129"/>
      <c r="E22" s="129"/>
      <c r="F22" s="129"/>
      <c r="G22" s="129"/>
      <c r="H22" s="129"/>
      <c r="I22" s="129"/>
    </row>
    <row r="23" spans="1:9" ht="12.75">
      <c r="A23" s="2" t="s">
        <v>189</v>
      </c>
      <c r="C23" s="129"/>
      <c r="D23" s="129"/>
      <c r="E23" s="129"/>
      <c r="F23" s="129"/>
      <c r="G23" s="129"/>
      <c r="H23" s="129"/>
      <c r="I23" s="129"/>
    </row>
    <row r="24" spans="1:9" ht="12.75">
      <c r="A24" s="81" t="s">
        <v>191</v>
      </c>
      <c r="B24" s="1"/>
      <c r="C24" s="129"/>
      <c r="D24" s="129"/>
      <c r="E24" s="129"/>
      <c r="F24" s="129"/>
      <c r="G24" s="129"/>
      <c r="H24" s="129"/>
      <c r="I24" s="129"/>
    </row>
    <row r="25" spans="3:9" ht="12.75">
      <c r="C25" s="129"/>
      <c r="D25" s="129"/>
      <c r="E25" s="129"/>
      <c r="F25" s="129"/>
      <c r="G25" s="129"/>
      <c r="H25" s="129"/>
      <c r="I25" s="129"/>
    </row>
    <row r="26" spans="1:9" ht="12.75">
      <c r="A26" s="2" t="s">
        <v>74</v>
      </c>
      <c r="C26" s="129">
        <v>19998</v>
      </c>
      <c r="D26" s="129">
        <v>367</v>
      </c>
      <c r="E26" s="129">
        <v>75</v>
      </c>
      <c r="F26" s="129">
        <v>58</v>
      </c>
      <c r="G26" s="129">
        <v>-1183</v>
      </c>
      <c r="H26" s="129">
        <v>-97538</v>
      </c>
      <c r="I26" s="129">
        <f>SUM(C26:H26)</f>
        <v>-78223</v>
      </c>
    </row>
    <row r="27" spans="3:9" ht="12.75">
      <c r="C27" s="129"/>
      <c r="D27" s="129"/>
      <c r="E27" s="129"/>
      <c r="F27" s="129"/>
      <c r="G27" s="129"/>
      <c r="H27" s="129"/>
      <c r="I27" s="129"/>
    </row>
    <row r="28" spans="1:9" ht="12.75">
      <c r="A28" s="2" t="s">
        <v>75</v>
      </c>
      <c r="C28" s="129">
        <v>0</v>
      </c>
      <c r="D28" s="129">
        <v>0</v>
      </c>
      <c r="E28" s="129">
        <v>0</v>
      </c>
      <c r="F28" s="129">
        <v>0</v>
      </c>
      <c r="G28" s="129">
        <v>0</v>
      </c>
      <c r="H28" s="129">
        <v>-3932</v>
      </c>
      <c r="I28" s="129">
        <f>SUM(C28:H28)</f>
        <v>-3932</v>
      </c>
    </row>
    <row r="29" spans="3:9" ht="12.75">
      <c r="C29" s="129"/>
      <c r="D29" s="129"/>
      <c r="E29" s="129"/>
      <c r="F29" s="129"/>
      <c r="G29" s="129"/>
      <c r="H29" s="129"/>
      <c r="I29" s="129"/>
    </row>
    <row r="30" spans="1:9" ht="13.5" thickBot="1">
      <c r="A30" s="2" t="s">
        <v>76</v>
      </c>
      <c r="C30" s="130">
        <f aca="true" t="shared" si="1" ref="C30:H30">C26+C28</f>
        <v>19998</v>
      </c>
      <c r="D30" s="130">
        <f t="shared" si="1"/>
        <v>367</v>
      </c>
      <c r="E30" s="130">
        <f t="shared" si="1"/>
        <v>75</v>
      </c>
      <c r="F30" s="130">
        <f t="shared" si="1"/>
        <v>58</v>
      </c>
      <c r="G30" s="130">
        <f t="shared" si="1"/>
        <v>-1183</v>
      </c>
      <c r="H30" s="130">
        <f t="shared" si="1"/>
        <v>-101470</v>
      </c>
      <c r="I30" s="130">
        <f>SUM(C30:H30)</f>
        <v>-82155</v>
      </c>
    </row>
    <row r="31" spans="3:9" ht="13.5" thickTop="1">
      <c r="C31" s="82"/>
      <c r="D31" s="82"/>
      <c r="E31" s="82"/>
      <c r="F31" s="82"/>
      <c r="G31" s="82"/>
      <c r="H31" s="82"/>
      <c r="I31" s="82"/>
    </row>
    <row r="34" ht="12.75">
      <c r="A34" s="2" t="s">
        <v>77</v>
      </c>
    </row>
    <row r="35" ht="12.75">
      <c r="A35" s="2" t="s">
        <v>192</v>
      </c>
    </row>
  </sheetData>
  <mergeCells count="1">
    <mergeCell ref="B6:F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198"/>
  <sheetViews>
    <sheetView tabSelected="1" view="pageBreakPreview" zoomScale="60" zoomScaleNormal="70" workbookViewId="0" topLeftCell="A85">
      <selection activeCell="C93" sqref="C93"/>
    </sheetView>
  </sheetViews>
  <sheetFormatPr defaultColWidth="9.140625" defaultRowHeight="12.75"/>
  <cols>
    <col min="1" max="1" width="4.140625" style="16" customWidth="1"/>
    <col min="2" max="2" width="14.421875" style="17" customWidth="1"/>
    <col min="3" max="3" width="28.57421875" style="17" customWidth="1"/>
    <col min="4" max="4" width="13.57421875" style="17" customWidth="1"/>
    <col min="5" max="5" width="32.421875" style="17" customWidth="1"/>
    <col min="6" max="6" width="14.7109375" style="17" customWidth="1"/>
    <col min="7" max="7" width="1.7109375" style="17" customWidth="1"/>
    <col min="8" max="8" width="16.00390625" style="17" customWidth="1"/>
    <col min="9" max="9" width="11.140625" style="17" customWidth="1"/>
    <col min="10" max="10" width="17.8515625" style="17" customWidth="1"/>
    <col min="11" max="11" width="23.7109375" style="17" customWidth="1"/>
    <col min="12" max="13" width="9.140625" style="17" customWidth="1"/>
    <col min="14" max="16384" width="9.140625" style="126" customWidth="1"/>
  </cols>
  <sheetData>
    <row r="1" ht="15.75">
      <c r="A1" s="18" t="s">
        <v>194</v>
      </c>
    </row>
    <row r="2" ht="15.75">
      <c r="C2" s="18"/>
    </row>
    <row r="3" spans="1:7" ht="15.75">
      <c r="A3" s="19" t="s">
        <v>195</v>
      </c>
      <c r="E3" s="20"/>
      <c r="F3" s="20"/>
      <c r="G3" s="20"/>
    </row>
    <row r="5" spans="1:2" ht="15.75">
      <c r="A5" s="16" t="s">
        <v>196</v>
      </c>
      <c r="B5" s="18" t="s">
        <v>197</v>
      </c>
    </row>
    <row r="6" spans="2:10" ht="34.5" customHeight="1">
      <c r="B6" s="169" t="s">
        <v>293</v>
      </c>
      <c r="C6" s="170"/>
      <c r="D6" s="170"/>
      <c r="E6" s="170"/>
      <c r="F6" s="170"/>
      <c r="G6" s="170"/>
      <c r="H6" s="170"/>
      <c r="I6" s="170"/>
      <c r="J6" s="170"/>
    </row>
    <row r="7" spans="2:10" ht="15.75" hidden="1">
      <c r="B7" s="167"/>
      <c r="C7" s="168"/>
      <c r="D7" s="168"/>
      <c r="E7" s="168"/>
      <c r="F7" s="168"/>
      <c r="G7" s="168"/>
      <c r="H7" s="168"/>
      <c r="I7" s="168"/>
      <c r="J7" s="168"/>
    </row>
    <row r="8" spans="2:9" ht="15.75">
      <c r="B8" s="21"/>
      <c r="C8" s="21"/>
      <c r="D8" s="21"/>
      <c r="E8" s="21"/>
      <c r="F8" s="21"/>
      <c r="G8" s="21"/>
      <c r="H8" s="21"/>
      <c r="I8" s="21"/>
    </row>
    <row r="9" spans="1:9" ht="15.75">
      <c r="A9" s="16" t="s">
        <v>198</v>
      </c>
      <c r="B9" s="19" t="s">
        <v>199</v>
      </c>
      <c r="C9" s="21"/>
      <c r="D9" s="21"/>
      <c r="E9" s="21"/>
      <c r="F9" s="21"/>
      <c r="G9" s="21"/>
      <c r="H9" s="21"/>
      <c r="I9" s="21"/>
    </row>
    <row r="10" spans="2:10" ht="15.75">
      <c r="B10" s="167" t="s">
        <v>276</v>
      </c>
      <c r="C10" s="168"/>
      <c r="D10" s="168"/>
      <c r="E10" s="168"/>
      <c r="F10" s="168"/>
      <c r="G10" s="168"/>
      <c r="H10" s="168"/>
      <c r="I10" s="168"/>
      <c r="J10" s="168"/>
    </row>
    <row r="11" spans="2:9" ht="15.75">
      <c r="B11" s="21"/>
      <c r="C11" s="21"/>
      <c r="D11" s="21"/>
      <c r="E11" s="21"/>
      <c r="F11" s="21"/>
      <c r="G11" s="21"/>
      <c r="H11" s="21"/>
      <c r="I11" s="21"/>
    </row>
    <row r="12" spans="1:9" ht="15.75">
      <c r="A12" s="16" t="s">
        <v>200</v>
      </c>
      <c r="B12" s="18" t="s">
        <v>201</v>
      </c>
      <c r="C12" s="21"/>
      <c r="D12" s="21"/>
      <c r="E12" s="21"/>
      <c r="F12" s="21"/>
      <c r="G12" s="21"/>
      <c r="H12" s="21"/>
      <c r="I12" s="21"/>
    </row>
    <row r="13" spans="2:9" ht="15.75">
      <c r="B13" s="17" t="s">
        <v>202</v>
      </c>
      <c r="C13" s="21"/>
      <c r="D13" s="21"/>
      <c r="E13" s="21"/>
      <c r="F13" s="21"/>
      <c r="G13" s="21"/>
      <c r="H13" s="21"/>
      <c r="I13" s="21"/>
    </row>
    <row r="15" spans="1:2" ht="15.75">
      <c r="A15" s="16" t="s">
        <v>203</v>
      </c>
      <c r="B15" s="18" t="s">
        <v>204</v>
      </c>
    </row>
    <row r="16" spans="1:8" ht="15.75">
      <c r="A16" s="22"/>
      <c r="B16" s="17" t="s">
        <v>10</v>
      </c>
      <c r="F16" s="30" t="s">
        <v>205</v>
      </c>
      <c r="G16" s="18"/>
      <c r="H16" s="30" t="s">
        <v>206</v>
      </c>
    </row>
    <row r="17" spans="1:8" ht="15.75">
      <c r="A17" s="22"/>
      <c r="F17" s="30" t="s">
        <v>207</v>
      </c>
      <c r="G17" s="18"/>
      <c r="H17" s="30" t="s">
        <v>208</v>
      </c>
    </row>
    <row r="18" spans="1:8" ht="16.5" thickBot="1">
      <c r="A18" s="22"/>
      <c r="F18" s="134" t="s">
        <v>193</v>
      </c>
      <c r="G18" s="18"/>
      <c r="H18" s="134" t="s">
        <v>193</v>
      </c>
    </row>
    <row r="19" spans="1:8" ht="16.5" thickTop="1">
      <c r="A19" s="22"/>
      <c r="F19" s="135" t="s">
        <v>78</v>
      </c>
      <c r="G19" s="18"/>
      <c r="H19" s="135" t="s">
        <v>78</v>
      </c>
    </row>
    <row r="20" spans="1:8" ht="15.75">
      <c r="A20" s="22"/>
      <c r="B20" s="25"/>
      <c r="F20" s="24"/>
      <c r="H20" s="24"/>
    </row>
    <row r="21" spans="1:8" ht="15.75">
      <c r="A21" s="22"/>
      <c r="B21" s="17" t="s">
        <v>277</v>
      </c>
      <c r="F21" s="137">
        <v>13620</v>
      </c>
      <c r="G21" s="137"/>
      <c r="H21" s="138">
        <v>13620</v>
      </c>
    </row>
    <row r="22" ht="15.75">
      <c r="A22" s="22"/>
    </row>
    <row r="23" spans="1:2" ht="15.75">
      <c r="A23" s="16" t="s">
        <v>210</v>
      </c>
      <c r="B23" s="18" t="s">
        <v>15</v>
      </c>
    </row>
    <row r="24" spans="1:10" ht="15.75">
      <c r="A24" s="22"/>
      <c r="B24" s="169" t="s">
        <v>311</v>
      </c>
      <c r="C24" s="170"/>
      <c r="D24" s="170"/>
      <c r="E24" s="170"/>
      <c r="F24" s="170"/>
      <c r="G24" s="170"/>
      <c r="H24" s="170"/>
      <c r="I24" s="170"/>
      <c r="J24" s="170"/>
    </row>
    <row r="25" spans="1:10" ht="15.75" hidden="1">
      <c r="A25" s="22"/>
      <c r="B25" s="167"/>
      <c r="C25" s="168"/>
      <c r="D25" s="168"/>
      <c r="E25" s="168"/>
      <c r="F25" s="168"/>
      <c r="G25" s="168"/>
      <c r="H25" s="168"/>
      <c r="I25" s="168"/>
      <c r="J25" s="168"/>
    </row>
    <row r="26" spans="1:8" ht="15.75">
      <c r="A26" s="22"/>
      <c r="F26" s="26"/>
      <c r="G26" s="27"/>
      <c r="H26" s="26"/>
    </row>
    <row r="27" spans="1:8" ht="15.75">
      <c r="A27" s="16" t="s">
        <v>211</v>
      </c>
      <c r="B27" s="18" t="s">
        <v>212</v>
      </c>
      <c r="F27" s="26"/>
      <c r="G27" s="27"/>
      <c r="H27" s="26"/>
    </row>
    <row r="28" spans="1:10" ht="30.75" customHeight="1">
      <c r="A28" s="22"/>
      <c r="B28" s="169" t="s">
        <v>294</v>
      </c>
      <c r="C28" s="170"/>
      <c r="D28" s="170"/>
      <c r="E28" s="170"/>
      <c r="F28" s="170"/>
      <c r="G28" s="170"/>
      <c r="H28" s="170"/>
      <c r="I28" s="170"/>
      <c r="J28" s="170"/>
    </row>
    <row r="29" spans="1:8" ht="15.75">
      <c r="A29" s="22"/>
      <c r="F29" s="26"/>
      <c r="G29" s="27"/>
      <c r="H29" s="26"/>
    </row>
    <row r="30" spans="1:8" ht="15.75">
      <c r="A30" s="16" t="s">
        <v>213</v>
      </c>
      <c r="B30" s="18" t="s">
        <v>214</v>
      </c>
      <c r="F30" s="26"/>
      <c r="G30" s="27"/>
      <c r="H30" s="26"/>
    </row>
    <row r="31" spans="1:8" ht="15.75">
      <c r="A31" s="22"/>
      <c r="B31" s="17" t="s">
        <v>12</v>
      </c>
      <c r="F31" s="26"/>
      <c r="G31" s="27"/>
      <c r="H31" s="26"/>
    </row>
    <row r="32" spans="1:8" ht="15.75">
      <c r="A32" s="22"/>
      <c r="F32" s="26"/>
      <c r="G32" s="27"/>
      <c r="H32" s="26"/>
    </row>
    <row r="33" spans="1:8" ht="15.75">
      <c r="A33" s="16" t="s">
        <v>215</v>
      </c>
      <c r="B33" s="18" t="s">
        <v>216</v>
      </c>
      <c r="F33" s="26"/>
      <c r="G33" s="27"/>
      <c r="H33" s="26"/>
    </row>
    <row r="34" spans="1:10" ht="30.75" customHeight="1">
      <c r="A34" s="22"/>
      <c r="B34" s="169" t="s">
        <v>306</v>
      </c>
      <c r="C34" s="170"/>
      <c r="D34" s="170"/>
      <c r="E34" s="170"/>
      <c r="F34" s="170"/>
      <c r="G34" s="170"/>
      <c r="H34" s="170"/>
      <c r="I34" s="170"/>
      <c r="J34" s="170"/>
    </row>
    <row r="35" spans="1:8" ht="15.75" hidden="1">
      <c r="A35" s="22"/>
      <c r="F35" s="26"/>
      <c r="G35" s="27"/>
      <c r="H35" s="26"/>
    </row>
    <row r="36" spans="1:8" ht="15.75">
      <c r="A36" s="22"/>
      <c r="F36" s="26"/>
      <c r="G36" s="27"/>
      <c r="H36" s="26"/>
    </row>
    <row r="37" spans="1:8" ht="15.75">
      <c r="A37" s="16" t="s">
        <v>217</v>
      </c>
      <c r="B37" s="18" t="s">
        <v>218</v>
      </c>
      <c r="F37" s="26"/>
      <c r="G37" s="27"/>
      <c r="H37" s="26"/>
    </row>
    <row r="38" spans="2:10" ht="32.25" customHeight="1">
      <c r="B38" s="169" t="s">
        <v>295</v>
      </c>
      <c r="C38" s="170"/>
      <c r="D38" s="170"/>
      <c r="E38" s="170"/>
      <c r="F38" s="170"/>
      <c r="G38" s="170"/>
      <c r="H38" s="170"/>
      <c r="I38" s="170"/>
      <c r="J38" s="170"/>
    </row>
    <row r="39" spans="1:8" ht="15.75">
      <c r="A39" s="22"/>
      <c r="F39" s="26"/>
      <c r="G39" s="27"/>
      <c r="H39" s="26"/>
    </row>
    <row r="40" spans="1:8" ht="15.75">
      <c r="A40" s="16" t="s">
        <v>219</v>
      </c>
      <c r="B40" s="18" t="s">
        <v>220</v>
      </c>
      <c r="F40" s="26"/>
      <c r="G40" s="27"/>
      <c r="H40" s="26"/>
    </row>
    <row r="41" spans="1:10" ht="66" customHeight="1">
      <c r="A41" s="22"/>
      <c r="B41" s="169" t="s">
        <v>296</v>
      </c>
      <c r="C41" s="170"/>
      <c r="D41" s="170"/>
      <c r="E41" s="170"/>
      <c r="F41" s="170"/>
      <c r="G41" s="170"/>
      <c r="H41" s="170"/>
      <c r="I41" s="170"/>
      <c r="J41" s="170"/>
    </row>
    <row r="42" spans="1:8" ht="15.75">
      <c r="A42" s="22"/>
      <c r="F42" s="26"/>
      <c r="G42" s="27"/>
      <c r="H42" s="26"/>
    </row>
    <row r="43" spans="1:8" ht="15.75">
      <c r="A43" s="16" t="s">
        <v>221</v>
      </c>
      <c r="B43" s="18" t="s">
        <v>222</v>
      </c>
      <c r="F43" s="26"/>
      <c r="G43" s="27"/>
      <c r="H43" s="26"/>
    </row>
    <row r="44" spans="1:8" ht="15.75">
      <c r="A44" s="22"/>
      <c r="F44" s="26"/>
      <c r="G44" s="27"/>
      <c r="H44" s="26"/>
    </row>
    <row r="45" spans="1:10" ht="34.5" customHeight="1">
      <c r="A45" s="22"/>
      <c r="B45" s="169" t="s">
        <v>297</v>
      </c>
      <c r="C45" s="170"/>
      <c r="D45" s="170"/>
      <c r="E45" s="170"/>
      <c r="F45" s="170"/>
      <c r="G45" s="170"/>
      <c r="H45" s="170"/>
      <c r="I45" s="170"/>
      <c r="J45" s="170"/>
    </row>
    <row r="46" spans="1:8" ht="15.75">
      <c r="A46" s="22"/>
      <c r="B46" s="17" t="s">
        <v>285</v>
      </c>
      <c r="F46" s="26"/>
      <c r="G46" s="27"/>
      <c r="H46" s="26"/>
    </row>
    <row r="47" spans="1:8" ht="15.75">
      <c r="A47" s="22"/>
      <c r="B47" s="29" t="s">
        <v>286</v>
      </c>
      <c r="F47" s="26"/>
      <c r="G47" s="27"/>
      <c r="H47" s="26"/>
    </row>
    <row r="48" spans="1:8" ht="15.75">
      <c r="A48" s="22"/>
      <c r="B48" s="29" t="s">
        <v>287</v>
      </c>
      <c r="F48" s="26"/>
      <c r="G48" s="27"/>
      <c r="H48" s="26"/>
    </row>
    <row r="49" spans="1:8" ht="15.75">
      <c r="A49" s="22"/>
      <c r="B49" s="29"/>
      <c r="F49" s="26"/>
      <c r="G49" s="27"/>
      <c r="H49" s="26"/>
    </row>
    <row r="50" spans="1:8" ht="15.75">
      <c r="A50" s="22"/>
      <c r="B50" s="17" t="s">
        <v>298</v>
      </c>
      <c r="F50" s="26"/>
      <c r="G50" s="27"/>
      <c r="H50" s="26"/>
    </row>
    <row r="51" spans="1:8" ht="15.75">
      <c r="A51" s="22"/>
      <c r="B51" s="29" t="s">
        <v>288</v>
      </c>
      <c r="F51" s="26"/>
      <c r="G51" s="27"/>
      <c r="H51" s="26"/>
    </row>
    <row r="52" spans="1:8" ht="15.75">
      <c r="A52" s="22"/>
      <c r="B52" s="17" t="s">
        <v>7</v>
      </c>
      <c r="F52" s="26"/>
      <c r="G52" s="27"/>
      <c r="H52" s="26"/>
    </row>
    <row r="53" spans="1:8" ht="15.75">
      <c r="A53" s="22"/>
      <c r="B53" s="29" t="s">
        <v>8</v>
      </c>
      <c r="F53" s="26"/>
      <c r="G53" s="27"/>
      <c r="H53" s="26"/>
    </row>
    <row r="54" spans="1:8" ht="15.75">
      <c r="A54" s="22"/>
      <c r="F54" s="26"/>
      <c r="G54" s="27"/>
      <c r="H54" s="26"/>
    </row>
    <row r="55" spans="1:10" ht="30.75" customHeight="1">
      <c r="A55" s="22"/>
      <c r="B55" s="169" t="s">
        <v>307</v>
      </c>
      <c r="C55" s="170"/>
      <c r="D55" s="170"/>
      <c r="E55" s="170"/>
      <c r="F55" s="170"/>
      <c r="G55" s="170"/>
      <c r="H55" s="170"/>
      <c r="I55" s="170"/>
      <c r="J55" s="170"/>
    </row>
    <row r="56" spans="1:8" ht="15.75">
      <c r="A56" s="22"/>
      <c r="F56" s="26"/>
      <c r="G56" s="27"/>
      <c r="H56" s="26"/>
    </row>
    <row r="57" spans="1:8" ht="15.75">
      <c r="A57" s="16" t="s">
        <v>223</v>
      </c>
      <c r="B57" s="18" t="s">
        <v>224</v>
      </c>
      <c r="F57" s="26"/>
      <c r="G57" s="27"/>
      <c r="H57" s="26"/>
    </row>
    <row r="58" spans="1:8" ht="15.75">
      <c r="A58" s="22"/>
      <c r="B58" s="17" t="s">
        <v>225</v>
      </c>
      <c r="F58" s="26"/>
      <c r="G58" s="27"/>
      <c r="H58" s="26"/>
    </row>
    <row r="59" spans="1:8" ht="15.75" hidden="1">
      <c r="A59" s="22"/>
      <c r="F59" s="26"/>
      <c r="G59" s="27"/>
      <c r="H59" s="26"/>
    </row>
    <row r="60" spans="1:8" ht="15.75">
      <c r="A60" s="22"/>
      <c r="C60" s="17" t="s">
        <v>81</v>
      </c>
      <c r="F60" s="26"/>
      <c r="G60" s="27"/>
      <c r="H60" s="26"/>
    </row>
    <row r="61" spans="1:8" ht="15.75">
      <c r="A61" s="136" t="s">
        <v>226</v>
      </c>
      <c r="F61" s="26"/>
      <c r="G61" s="27"/>
      <c r="H61" s="26"/>
    </row>
    <row r="62" spans="1:8" ht="15.75">
      <c r="A62" s="22"/>
      <c r="F62" s="26"/>
      <c r="G62" s="27"/>
      <c r="H62" s="26"/>
    </row>
    <row r="63" spans="1:8" ht="15.75">
      <c r="A63" s="16" t="s">
        <v>227</v>
      </c>
      <c r="B63" s="18" t="s">
        <v>228</v>
      </c>
      <c r="F63" s="26"/>
      <c r="G63" s="27"/>
      <c r="H63" s="26"/>
    </row>
    <row r="64" spans="2:10" ht="34.5" customHeight="1">
      <c r="B64" s="169" t="s">
        <v>299</v>
      </c>
      <c r="C64" s="170"/>
      <c r="D64" s="170"/>
      <c r="E64" s="170"/>
      <c r="F64" s="170"/>
      <c r="G64" s="170"/>
      <c r="H64" s="170"/>
      <c r="I64" s="170"/>
      <c r="J64" s="170"/>
    </row>
    <row r="65" spans="1:8" ht="15.75">
      <c r="A65" s="22"/>
      <c r="F65" s="26"/>
      <c r="G65" s="27"/>
      <c r="H65" s="26"/>
    </row>
    <row r="66" spans="1:8" ht="15.75">
      <c r="A66" s="16" t="s">
        <v>229</v>
      </c>
      <c r="B66" s="18" t="s">
        <v>230</v>
      </c>
      <c r="F66" s="26"/>
      <c r="G66" s="27"/>
      <c r="H66" s="26"/>
    </row>
    <row r="67" spans="1:10" ht="66.75" customHeight="1">
      <c r="A67" s="22"/>
      <c r="B67" s="171" t="s">
        <v>308</v>
      </c>
      <c r="C67" s="170"/>
      <c r="D67" s="170"/>
      <c r="E67" s="170"/>
      <c r="F67" s="170"/>
      <c r="G67" s="170"/>
      <c r="H67" s="170"/>
      <c r="I67" s="170"/>
      <c r="J67" s="170"/>
    </row>
    <row r="68" spans="2:8" ht="15.75">
      <c r="B68" s="127"/>
      <c r="F68" s="26"/>
      <c r="G68" s="27"/>
      <c r="H68" s="26"/>
    </row>
    <row r="69" spans="2:8" ht="15.75">
      <c r="B69" s="127"/>
      <c r="F69" s="26"/>
      <c r="G69" s="27"/>
      <c r="H69" s="26"/>
    </row>
    <row r="70" spans="2:8" ht="15.75">
      <c r="B70" s="127"/>
      <c r="F70" s="26"/>
      <c r="G70" s="27"/>
      <c r="H70" s="26"/>
    </row>
    <row r="71" spans="1:8" ht="15.75">
      <c r="A71" s="22"/>
      <c r="F71" s="26"/>
      <c r="G71" s="27"/>
      <c r="H71" s="26"/>
    </row>
    <row r="72" spans="1:8" ht="15.75">
      <c r="A72" s="16" t="s">
        <v>231</v>
      </c>
      <c r="B72" s="18" t="s">
        <v>232</v>
      </c>
      <c r="F72" s="26"/>
      <c r="G72" s="27"/>
      <c r="H72" s="26"/>
    </row>
    <row r="73" spans="2:10" ht="48" customHeight="1">
      <c r="B73" s="169" t="s">
        <v>312</v>
      </c>
      <c r="C73" s="170"/>
      <c r="D73" s="170"/>
      <c r="E73" s="170"/>
      <c r="F73" s="170"/>
      <c r="G73" s="170"/>
      <c r="H73" s="170"/>
      <c r="I73" s="170"/>
      <c r="J73" s="170"/>
    </row>
    <row r="74" spans="6:8" ht="15.75">
      <c r="F74" s="26"/>
      <c r="G74" s="27"/>
      <c r="H74" s="26"/>
    </row>
    <row r="75" spans="1:8" ht="15.75">
      <c r="A75" s="16" t="s">
        <v>233</v>
      </c>
      <c r="B75" s="18" t="s">
        <v>234</v>
      </c>
      <c r="F75" s="26"/>
      <c r="G75" s="27"/>
      <c r="H75" s="26"/>
    </row>
    <row r="76" spans="1:8" ht="15.75">
      <c r="A76" s="22"/>
      <c r="B76" s="17" t="s">
        <v>235</v>
      </c>
      <c r="F76" s="26"/>
      <c r="G76" s="27"/>
      <c r="H76" s="26"/>
    </row>
    <row r="77" spans="1:8" ht="15.75">
      <c r="A77" s="22"/>
      <c r="F77" s="26"/>
      <c r="G77" s="27"/>
      <c r="H77" s="26"/>
    </row>
    <row r="78" spans="1:2" ht="15.75">
      <c r="A78" s="16" t="s">
        <v>236</v>
      </c>
      <c r="B78" s="18" t="s">
        <v>48</v>
      </c>
    </row>
    <row r="79" spans="2:10" ht="49.5" customHeight="1">
      <c r="B79" s="169" t="s">
        <v>9</v>
      </c>
      <c r="C79" s="170"/>
      <c r="D79" s="170"/>
      <c r="E79" s="170"/>
      <c r="F79" s="170"/>
      <c r="G79" s="170"/>
      <c r="H79" s="170"/>
      <c r="I79" s="170"/>
      <c r="J79" s="170"/>
    </row>
    <row r="80" ht="15.75" hidden="1">
      <c r="B80" s="17" t="s">
        <v>81</v>
      </c>
    </row>
    <row r="81" ht="15.75" hidden="1"/>
    <row r="83" spans="1:2" ht="15.75">
      <c r="A83" s="16" t="s">
        <v>237</v>
      </c>
      <c r="B83" s="18" t="s">
        <v>238</v>
      </c>
    </row>
    <row r="84" ht="15.75">
      <c r="B84" s="17" t="s">
        <v>278</v>
      </c>
    </row>
    <row r="86" spans="1:2" ht="15.75">
      <c r="A86" s="16" t="s">
        <v>239</v>
      </c>
      <c r="B86" s="18" t="s">
        <v>240</v>
      </c>
    </row>
    <row r="87" ht="15.75">
      <c r="B87" s="17" t="s">
        <v>279</v>
      </c>
    </row>
    <row r="89" spans="2:6" ht="15.75">
      <c r="B89" s="17" t="s">
        <v>280</v>
      </c>
      <c r="F89" s="139" t="s">
        <v>78</v>
      </c>
    </row>
    <row r="90" spans="3:6" ht="15.75">
      <c r="C90" s="17" t="s">
        <v>11</v>
      </c>
      <c r="F90" s="28">
        <v>1850</v>
      </c>
    </row>
    <row r="91" spans="3:6" ht="15.75">
      <c r="C91" s="17" t="s">
        <v>241</v>
      </c>
      <c r="F91" s="28">
        <v>415</v>
      </c>
    </row>
    <row r="92" spans="3:6" ht="15.75">
      <c r="C92" s="17" t="s">
        <v>242</v>
      </c>
      <c r="F92" s="28">
        <v>434</v>
      </c>
    </row>
    <row r="94" spans="1:2" ht="15.75">
      <c r="A94" s="16" t="s">
        <v>243</v>
      </c>
      <c r="B94" s="18" t="s">
        <v>244</v>
      </c>
    </row>
    <row r="95" ht="8.25" customHeight="1">
      <c r="A95" s="22"/>
    </row>
    <row r="96" spans="1:10" ht="96.75" customHeight="1">
      <c r="A96" s="22"/>
      <c r="B96" s="169" t="s">
        <v>313</v>
      </c>
      <c r="C96" s="170"/>
      <c r="D96" s="170"/>
      <c r="E96" s="170"/>
      <c r="F96" s="170"/>
      <c r="G96" s="170"/>
      <c r="H96" s="170"/>
      <c r="I96" s="170"/>
      <c r="J96" s="170"/>
    </row>
    <row r="97" ht="8.25" customHeight="1">
      <c r="A97" s="22"/>
    </row>
    <row r="98" spans="1:10" ht="64.5" customHeight="1">
      <c r="A98" s="22"/>
      <c r="B98" s="169" t="s">
        <v>300</v>
      </c>
      <c r="C98" s="170"/>
      <c r="D98" s="170"/>
      <c r="E98" s="170"/>
      <c r="F98" s="170"/>
      <c r="G98" s="170"/>
      <c r="H98" s="170"/>
      <c r="I98" s="170"/>
      <c r="J98" s="170"/>
    </row>
    <row r="99" spans="1:2" ht="8.25" customHeight="1">
      <c r="A99" s="22"/>
      <c r="B99" s="29"/>
    </row>
    <row r="100" spans="1:10" ht="32.25" customHeight="1">
      <c r="A100" s="22"/>
      <c r="B100" s="169" t="s">
        <v>314</v>
      </c>
      <c r="C100" s="170"/>
      <c r="D100" s="170"/>
      <c r="E100" s="170"/>
      <c r="F100" s="170"/>
      <c r="G100" s="170"/>
      <c r="H100" s="170"/>
      <c r="I100" s="170"/>
      <c r="J100" s="170"/>
    </row>
    <row r="101" spans="1:2" ht="8.25" customHeight="1">
      <c r="A101" s="22"/>
      <c r="B101" s="29"/>
    </row>
    <row r="102" spans="1:10" ht="84" customHeight="1">
      <c r="A102" s="22"/>
      <c r="B102" s="169" t="s">
        <v>309</v>
      </c>
      <c r="C102" s="170"/>
      <c r="D102" s="170"/>
      <c r="E102" s="170"/>
      <c r="F102" s="170"/>
      <c r="G102" s="170"/>
      <c r="H102" s="170"/>
      <c r="I102" s="170"/>
      <c r="J102" s="170"/>
    </row>
    <row r="103" ht="8.25" customHeight="1">
      <c r="A103" s="22"/>
    </row>
    <row r="104" spans="1:2" ht="15.75">
      <c r="A104" s="22"/>
      <c r="B104" s="29" t="s">
        <v>289</v>
      </c>
    </row>
    <row r="105" ht="15.75">
      <c r="A105" s="22"/>
    </row>
    <row r="106" spans="1:2" ht="15.75">
      <c r="A106" s="16" t="s">
        <v>245</v>
      </c>
      <c r="B106" s="18" t="s">
        <v>246</v>
      </c>
    </row>
    <row r="107" ht="15.75">
      <c r="B107" s="17" t="s">
        <v>301</v>
      </c>
    </row>
    <row r="109" spans="6:8" ht="15.75">
      <c r="F109" s="132" t="s">
        <v>193</v>
      </c>
      <c r="G109" s="30"/>
      <c r="H109" s="132" t="s">
        <v>209</v>
      </c>
    </row>
    <row r="110" spans="6:8" ht="15.75">
      <c r="F110" s="30" t="s">
        <v>78</v>
      </c>
      <c r="G110" s="30"/>
      <c r="H110" s="133" t="s">
        <v>78</v>
      </c>
    </row>
    <row r="111" spans="3:8" ht="15.75">
      <c r="C111" s="17" t="s">
        <v>247</v>
      </c>
      <c r="F111" s="140">
        <v>0</v>
      </c>
      <c r="G111" s="141"/>
      <c r="H111" s="141">
        <v>14256</v>
      </c>
    </row>
    <row r="112" spans="3:8" ht="15.75">
      <c r="C112" s="17" t="s">
        <v>248</v>
      </c>
      <c r="F112" s="141">
        <v>74611</v>
      </c>
      <c r="G112" s="141"/>
      <c r="H112" s="141">
        <v>77409</v>
      </c>
    </row>
    <row r="113" spans="6:8" ht="16.5" thickBot="1">
      <c r="F113" s="142">
        <f>SUM(F111:F112)</f>
        <v>74611</v>
      </c>
      <c r="G113" s="141"/>
      <c r="H113" s="142">
        <f>SUM(H111:H112)</f>
        <v>91665</v>
      </c>
    </row>
    <row r="114" spans="6:8" ht="16.5" thickTop="1">
      <c r="F114" s="141"/>
      <c r="G114" s="141"/>
      <c r="H114" s="141"/>
    </row>
    <row r="115" spans="2:8" ht="15.75">
      <c r="B115" s="17" t="s">
        <v>249</v>
      </c>
      <c r="F115" s="23"/>
      <c r="G115" s="23"/>
      <c r="H115" s="23"/>
    </row>
    <row r="116" spans="3:8" ht="15.75">
      <c r="C116" s="17" t="s">
        <v>250</v>
      </c>
      <c r="F116" s="143">
        <v>0</v>
      </c>
      <c r="G116" s="141"/>
      <c r="H116" s="144">
        <v>15103</v>
      </c>
    </row>
    <row r="117" ht="15.75" hidden="1"/>
    <row r="119" spans="1:2" ht="15.75">
      <c r="A119" s="16" t="s">
        <v>251</v>
      </c>
      <c r="B119" s="18" t="s">
        <v>252</v>
      </c>
    </row>
    <row r="120" ht="15.75">
      <c r="B120" s="17" t="s">
        <v>281</v>
      </c>
    </row>
    <row r="122" spans="1:2" ht="15.75">
      <c r="A122" s="16" t="s">
        <v>253</v>
      </c>
      <c r="B122" s="18" t="s">
        <v>254</v>
      </c>
    </row>
    <row r="123" spans="1:2" ht="15.75">
      <c r="A123" s="22"/>
      <c r="B123" s="17" t="s">
        <v>255</v>
      </c>
    </row>
    <row r="125" spans="1:2" ht="15.75">
      <c r="A125" s="16" t="s">
        <v>256</v>
      </c>
      <c r="B125" s="18" t="s">
        <v>257</v>
      </c>
    </row>
    <row r="126" ht="15.75">
      <c r="B126" s="17" t="s">
        <v>290</v>
      </c>
    </row>
    <row r="128" spans="1:2" ht="15.75">
      <c r="A128" s="16" t="s">
        <v>258</v>
      </c>
      <c r="B128" s="18" t="s">
        <v>259</v>
      </c>
    </row>
    <row r="129" spans="4:8" ht="15.75">
      <c r="D129" s="30" t="s">
        <v>205</v>
      </c>
      <c r="E129" s="30" t="s">
        <v>260</v>
      </c>
      <c r="F129" s="30" t="s">
        <v>205</v>
      </c>
      <c r="G129" s="30"/>
      <c r="H129" s="30" t="s">
        <v>260</v>
      </c>
    </row>
    <row r="130" spans="4:8" ht="15.75">
      <c r="D130" s="30" t="s">
        <v>261</v>
      </c>
      <c r="E130" s="30" t="s">
        <v>261</v>
      </c>
      <c r="F130" s="30" t="s">
        <v>261</v>
      </c>
      <c r="G130" s="30"/>
      <c r="H130" s="30" t="s">
        <v>261</v>
      </c>
    </row>
    <row r="131" spans="4:8" ht="15.75">
      <c r="D131" s="30" t="s">
        <v>207</v>
      </c>
      <c r="E131" s="30" t="s">
        <v>207</v>
      </c>
      <c r="F131" s="30" t="s">
        <v>262</v>
      </c>
      <c r="G131" s="30"/>
      <c r="H131" s="30" t="s">
        <v>262</v>
      </c>
    </row>
    <row r="132" spans="4:8" ht="15.75">
      <c r="D132" s="31" t="s">
        <v>182</v>
      </c>
      <c r="E132" s="31" t="s">
        <v>183</v>
      </c>
      <c r="F132" s="31" t="s">
        <v>182</v>
      </c>
      <c r="G132" s="31"/>
      <c r="H132" s="31" t="s">
        <v>183</v>
      </c>
    </row>
    <row r="133" spans="4:8" ht="15.75">
      <c r="D133" s="30" t="s">
        <v>78</v>
      </c>
      <c r="E133" s="30" t="s">
        <v>78</v>
      </c>
      <c r="F133" s="30" t="s">
        <v>78</v>
      </c>
      <c r="G133" s="30"/>
      <c r="H133" s="30" t="s">
        <v>78</v>
      </c>
    </row>
    <row r="134" spans="2:8" ht="15.75">
      <c r="B134" s="18" t="s">
        <v>263</v>
      </c>
      <c r="D134" s="30"/>
      <c r="E134" s="30"/>
      <c r="F134" s="30"/>
      <c r="G134" s="30"/>
      <c r="H134" s="30"/>
    </row>
    <row r="135" spans="4:8" ht="15.75">
      <c r="D135" s="30"/>
      <c r="E135" s="30"/>
      <c r="F135" s="30"/>
      <c r="G135" s="30"/>
      <c r="H135" s="30"/>
    </row>
    <row r="136" spans="2:8" ht="15.75">
      <c r="B136" s="17" t="s">
        <v>282</v>
      </c>
      <c r="D136" s="32">
        <f>'CPL-lead'!D56</f>
        <v>11855</v>
      </c>
      <c r="E136" s="33">
        <f>'CPL-lead'!E56</f>
        <v>-3932</v>
      </c>
      <c r="F136" s="33">
        <f>'CPL-lead'!F56</f>
        <v>11855</v>
      </c>
      <c r="G136" s="32"/>
      <c r="H136" s="32">
        <f>'CPL-lead'!G56</f>
        <v>-3932</v>
      </c>
    </row>
    <row r="137" spans="4:8" ht="15.75">
      <c r="D137" s="33"/>
      <c r="E137" s="33"/>
      <c r="F137" s="33"/>
      <c r="G137" s="33"/>
      <c r="H137" s="33"/>
    </row>
    <row r="138" spans="2:8" ht="15.75">
      <c r="B138" s="17" t="s">
        <v>264</v>
      </c>
      <c r="D138" s="32">
        <v>19998</v>
      </c>
      <c r="E138" s="124">
        <v>19998</v>
      </c>
      <c r="F138" s="32">
        <v>19998</v>
      </c>
      <c r="G138" s="32"/>
      <c r="H138" s="32">
        <v>19998</v>
      </c>
    </row>
    <row r="139" spans="2:8" ht="15.75">
      <c r="B139" s="17" t="s">
        <v>265</v>
      </c>
      <c r="D139" s="33"/>
      <c r="E139" s="33"/>
      <c r="F139" s="33"/>
      <c r="G139" s="33"/>
      <c r="H139" s="33"/>
    </row>
    <row r="140" spans="4:8" ht="15.75">
      <c r="D140" s="33"/>
      <c r="E140" s="33"/>
      <c r="F140" s="33"/>
      <c r="G140" s="33"/>
      <c r="H140" s="33"/>
    </row>
    <row r="141" spans="2:8" ht="15.75">
      <c r="B141" s="17" t="s">
        <v>283</v>
      </c>
      <c r="D141" s="34">
        <f>D136/D138*100</f>
        <v>59.28092809280928</v>
      </c>
      <c r="E141" s="123">
        <f>E136/E138*100</f>
        <v>-19.661966196619662</v>
      </c>
      <c r="F141" s="34">
        <f>F136/F138*100</f>
        <v>59.28092809280928</v>
      </c>
      <c r="G141" s="32"/>
      <c r="H141" s="34">
        <f>H136/H138*100</f>
        <v>-19.661966196619662</v>
      </c>
    </row>
    <row r="142" ht="15.75">
      <c r="E142" s="23"/>
    </row>
    <row r="143" spans="1:2" ht="15.75">
      <c r="A143" s="16" t="s">
        <v>266</v>
      </c>
      <c r="B143" s="18" t="s">
        <v>267</v>
      </c>
    </row>
    <row r="144" spans="2:10" ht="36.75" customHeight="1">
      <c r="B144" s="169" t="s">
        <v>302</v>
      </c>
      <c r="C144" s="169"/>
      <c r="D144" s="169"/>
      <c r="E144" s="169"/>
      <c r="F144" s="169"/>
      <c r="G144" s="169"/>
      <c r="H144" s="169"/>
      <c r="I144" s="169"/>
      <c r="J144" s="169"/>
    </row>
    <row r="145" ht="15.75" hidden="1"/>
    <row r="146" ht="15.75" hidden="1"/>
    <row r="148" spans="1:10" ht="15.75">
      <c r="A148" s="16" t="s">
        <v>268</v>
      </c>
      <c r="B148" s="172" t="s">
        <v>13</v>
      </c>
      <c r="C148" s="173"/>
      <c r="D148" s="173"/>
      <c r="E148" s="173"/>
      <c r="F148" s="173"/>
      <c r="G148" s="173"/>
      <c r="H148" s="173"/>
      <c r="I148" s="173"/>
      <c r="J148" s="173"/>
    </row>
    <row r="149" ht="15.75">
      <c r="B149" s="18" t="s">
        <v>14</v>
      </c>
    </row>
    <row r="151" ht="15.75">
      <c r="B151" s="17" t="s">
        <v>269</v>
      </c>
    </row>
    <row r="153" ht="15.75">
      <c r="B153" s="17" t="s">
        <v>303</v>
      </c>
    </row>
    <row r="155" ht="15.75">
      <c r="B155" s="17" t="s">
        <v>270</v>
      </c>
    </row>
    <row r="157" ht="15.75">
      <c r="B157" s="17" t="s">
        <v>271</v>
      </c>
    </row>
    <row r="159" ht="15.75">
      <c r="B159" s="17" t="s">
        <v>5</v>
      </c>
    </row>
    <row r="160" ht="15.75">
      <c r="C160" s="17" t="s">
        <v>6</v>
      </c>
    </row>
    <row r="162" ht="15.75">
      <c r="B162" s="17" t="s">
        <v>304</v>
      </c>
    </row>
    <row r="163" ht="15.75">
      <c r="C163" s="17" t="s">
        <v>305</v>
      </c>
    </row>
    <row r="165" ht="15.75">
      <c r="B165" s="17" t="s">
        <v>272</v>
      </c>
    </row>
    <row r="167" spans="2:10" ht="81" customHeight="1">
      <c r="B167" s="169" t="s">
        <v>4</v>
      </c>
      <c r="C167" s="169"/>
      <c r="D167" s="169"/>
      <c r="E167" s="169"/>
      <c r="F167" s="169"/>
      <c r="G167" s="169"/>
      <c r="H167" s="169"/>
      <c r="I167" s="169"/>
      <c r="J167" s="169"/>
    </row>
    <row r="168" ht="15.75" hidden="1"/>
    <row r="169" ht="15.75" hidden="1"/>
    <row r="170" ht="15.75" hidden="1"/>
    <row r="171" ht="15.75" hidden="1"/>
    <row r="172" spans="2:10" ht="30.75" customHeight="1" hidden="1">
      <c r="B172" s="169"/>
      <c r="C172" s="169"/>
      <c r="D172" s="169"/>
      <c r="E172" s="169"/>
      <c r="F172" s="169"/>
      <c r="G172" s="169"/>
      <c r="H172" s="169"/>
      <c r="I172" s="169"/>
      <c r="J172" s="169"/>
    </row>
    <row r="173" ht="15.75" hidden="1"/>
    <row r="175" spans="2:10" ht="47.25" customHeight="1">
      <c r="B175" s="169" t="s">
        <v>0</v>
      </c>
      <c r="C175" s="169"/>
      <c r="D175" s="169"/>
      <c r="E175" s="169"/>
      <c r="F175" s="169"/>
      <c r="G175" s="169"/>
      <c r="H175" s="169"/>
      <c r="I175" s="169"/>
      <c r="J175" s="169"/>
    </row>
    <row r="176" ht="15.75" hidden="1">
      <c r="B176" s="17" t="s">
        <v>81</v>
      </c>
    </row>
    <row r="177" ht="15.75" hidden="1"/>
    <row r="179" spans="2:10" ht="30.75" customHeight="1">
      <c r="B179" s="169" t="s">
        <v>1</v>
      </c>
      <c r="C179" s="169"/>
      <c r="D179" s="169"/>
      <c r="E179" s="169"/>
      <c r="F179" s="169"/>
      <c r="G179" s="169"/>
      <c r="H179" s="169"/>
      <c r="I179" s="169"/>
      <c r="J179" s="169"/>
    </row>
    <row r="181" spans="2:10" ht="33" customHeight="1">
      <c r="B181" s="169" t="s">
        <v>2</v>
      </c>
      <c r="C181" s="169"/>
      <c r="D181" s="169"/>
      <c r="E181" s="169"/>
      <c r="F181" s="169"/>
      <c r="G181" s="169"/>
      <c r="H181" s="169"/>
      <c r="I181" s="169"/>
      <c r="J181" s="169"/>
    </row>
    <row r="182" ht="15.75" hidden="1"/>
    <row r="184" spans="2:10" ht="37.5" customHeight="1">
      <c r="B184" s="169" t="s">
        <v>3</v>
      </c>
      <c r="C184" s="169"/>
      <c r="D184" s="169"/>
      <c r="E184" s="169"/>
      <c r="F184" s="169"/>
      <c r="G184" s="169"/>
      <c r="H184" s="169"/>
      <c r="I184" s="169"/>
      <c r="J184" s="169"/>
    </row>
    <row r="190" ht="15.75">
      <c r="B190" s="18" t="s">
        <v>273</v>
      </c>
    </row>
    <row r="191" ht="15.75">
      <c r="B191" s="18" t="s">
        <v>274</v>
      </c>
    </row>
    <row r="192" ht="15.75">
      <c r="B192" s="18"/>
    </row>
    <row r="193" ht="15.75">
      <c r="B193" s="18" t="s">
        <v>275</v>
      </c>
    </row>
    <row r="194" ht="15.75">
      <c r="B194" s="131" t="s">
        <v>284</v>
      </c>
    </row>
    <row r="198" spans="1:2" ht="15.75">
      <c r="A198" s="22"/>
      <c r="B198" s="18"/>
    </row>
  </sheetData>
  <mergeCells count="27">
    <mergeCell ref="B179:J179"/>
    <mergeCell ref="B181:J181"/>
    <mergeCell ref="B184:J184"/>
    <mergeCell ref="B148:J148"/>
    <mergeCell ref="B167:J167"/>
    <mergeCell ref="B172:J172"/>
    <mergeCell ref="B175:J175"/>
    <mergeCell ref="B100:J100"/>
    <mergeCell ref="B102:J102"/>
    <mergeCell ref="B144:J144"/>
    <mergeCell ref="B73:J73"/>
    <mergeCell ref="B79:J79"/>
    <mergeCell ref="B96:J96"/>
    <mergeCell ref="B98:J98"/>
    <mergeCell ref="B45:J45"/>
    <mergeCell ref="B64:J64"/>
    <mergeCell ref="B55:J55"/>
    <mergeCell ref="B67:J67"/>
    <mergeCell ref="B6:J6"/>
    <mergeCell ref="B7:J7"/>
    <mergeCell ref="B10:J10"/>
    <mergeCell ref="B24:J24"/>
    <mergeCell ref="B25:J25"/>
    <mergeCell ref="B28:J28"/>
    <mergeCell ref="B41:J41"/>
    <mergeCell ref="B34:J34"/>
    <mergeCell ref="B38:J38"/>
  </mergeCells>
  <printOptions/>
  <pageMargins left="1.07" right="0.75" top="0.86" bottom="1" header="0.5" footer="0.5"/>
  <pageSetup fitToHeight="0" fitToWidth="1" horizontalDpi="600" verticalDpi="600" orientation="portrait" paperSize="9" scale="54" r:id="rId1"/>
  <rowBreaks count="2" manualBreakCount="2">
    <brk id="71"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dc:creator>
  <cp:keywords/>
  <dc:description/>
  <cp:lastModifiedBy>BERNARD</cp:lastModifiedBy>
  <cp:lastPrinted>2003-08-28T09:16:25Z</cp:lastPrinted>
  <dcterms:created xsi:type="dcterms:W3CDTF">2003-02-10T01:08:16Z</dcterms:created>
  <dcterms:modified xsi:type="dcterms:W3CDTF">2003-08-29T04:56:37Z</dcterms:modified>
  <cp:category/>
  <cp:version/>
  <cp:contentType/>
  <cp:contentStatus/>
</cp:coreProperties>
</file>