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08" activeTab="5"/>
  </bookViews>
  <sheets>
    <sheet name="CBS" sheetId="1" r:id="rId1"/>
    <sheet name="CCIS" sheetId="2" r:id="rId2"/>
    <sheet name="CIS" sheetId="3" r:id="rId3"/>
    <sheet name="KFI" sheetId="4" r:id="rId4"/>
    <sheet name="CCF" sheetId="5" r:id="rId5"/>
    <sheet name="NOTE" sheetId="6" r:id="rId6"/>
  </sheets>
  <definedNames>
    <definedName name="_xlnm.Print_Area" localSheetId="5">'NOTE'!$A$1:$K$216</definedName>
  </definedNames>
  <calcPr fullCalcOnLoad="1"/>
</workbook>
</file>

<file path=xl/sharedStrings.xml><?xml version="1.0" encoding="utf-8"?>
<sst xmlns="http://schemas.openxmlformats.org/spreadsheetml/2006/main" count="518" uniqueCount="368">
  <si>
    <t xml:space="preserve">    SENG HUP CORPORTION BHD (3707 M)</t>
  </si>
  <si>
    <t xml:space="preserve">       (Special Administrators Appointed)</t>
  </si>
  <si>
    <t xml:space="preserve">AS AT </t>
  </si>
  <si>
    <t>31 MARCH 2002</t>
  </si>
  <si>
    <t>RM '000</t>
  </si>
  <si>
    <t>Property, plant and equipment</t>
  </si>
  <si>
    <t>Intangible assets</t>
  </si>
  <si>
    <t>Investments in associated companies</t>
  </si>
  <si>
    <t>Long term investments</t>
  </si>
  <si>
    <t>Other Investments</t>
  </si>
  <si>
    <t>Current assets</t>
  </si>
  <si>
    <t>-</t>
  </si>
  <si>
    <t>Inventories</t>
  </si>
  <si>
    <t>Trade receivables</t>
  </si>
  <si>
    <t>Other receivables,deposit &amp; prepayment</t>
  </si>
  <si>
    <t>Fixed deposits with licensed banks</t>
  </si>
  <si>
    <t>Cash &amp; bank balances</t>
  </si>
  <si>
    <t>Current liabilities</t>
  </si>
  <si>
    <t>Trade &amp; bills payables</t>
  </si>
  <si>
    <t>Other payables &amp; accruals</t>
  </si>
  <si>
    <t>Hire purchase creditors</t>
  </si>
  <si>
    <t>Finance lease creditors</t>
  </si>
  <si>
    <t>Bank borrowings</t>
  </si>
  <si>
    <t>Bank overdrafts</t>
  </si>
  <si>
    <t>Provision for taxation</t>
  </si>
  <si>
    <t>Net current liabilities</t>
  </si>
  <si>
    <t>Share capital</t>
  </si>
  <si>
    <t>Reserves</t>
  </si>
  <si>
    <t>Shareholders' Fund</t>
  </si>
  <si>
    <t>Minority interests</t>
  </si>
  <si>
    <t>Long Term Liabilities</t>
  </si>
  <si>
    <t>Borrowings</t>
  </si>
  <si>
    <t>Bonds</t>
  </si>
  <si>
    <t>Other deferred liabilities</t>
  </si>
  <si>
    <t>Net tangible assets per share (RM)</t>
  </si>
  <si>
    <t xml:space="preserve">(The Condensed Consolidated Balance Sheets should be read in conjunction with the Annual </t>
  </si>
  <si>
    <t>Financial Report for the year ended 31 March 2002)</t>
  </si>
  <si>
    <t>SENG HUP CORPORATION BHD (3707 M)</t>
  </si>
  <si>
    <t xml:space="preserve">         (Special Administrators Appointed)</t>
  </si>
  <si>
    <t xml:space="preserve">QUARTER </t>
  </si>
  <si>
    <t>TO DATE</t>
  </si>
  <si>
    <t>Revenue</t>
  </si>
  <si>
    <t>Profit/(loss) before tax</t>
  </si>
  <si>
    <t>Taxation</t>
  </si>
  <si>
    <t>SENG HUP CORPORTION BHD (3707 M)</t>
  </si>
  <si>
    <t xml:space="preserve">   (Special Administrators Appointed)</t>
  </si>
  <si>
    <t>Cash flows from operating activities</t>
  </si>
  <si>
    <t>Net loss before taxation</t>
  </si>
  <si>
    <t>Adjustments for:</t>
  </si>
  <si>
    <t>Non-cash items</t>
  </si>
  <si>
    <t>Non-operating items</t>
  </si>
  <si>
    <t>Operating profit /(loss) before working capital changes</t>
  </si>
  <si>
    <t>Changes in working capital</t>
  </si>
  <si>
    <t>Net Change in current assets</t>
  </si>
  <si>
    <t>Net Change in current liabilities</t>
  </si>
  <si>
    <t>Cash generated from/(used in) operations</t>
  </si>
  <si>
    <t>Interest received</t>
  </si>
  <si>
    <t>Interest paid</t>
  </si>
  <si>
    <t>Tax paid</t>
  </si>
  <si>
    <t>Net cash from/(used in) operating activities</t>
  </si>
  <si>
    <t>Cash flow from investing activities</t>
  </si>
  <si>
    <t>Purchase of property, plant &amp; equipment</t>
  </si>
  <si>
    <t>Proceeds from disposal of property, plant &amp; equipment</t>
  </si>
  <si>
    <t>Net cash from/(used in) investing activities</t>
  </si>
  <si>
    <t>Cash flows from financing activities</t>
  </si>
  <si>
    <t>Cost and expenses paid on behalf of white knight</t>
  </si>
  <si>
    <t>Restructuring deposit forfeited</t>
  </si>
  <si>
    <t>Repayment of hire purchase creditors</t>
  </si>
  <si>
    <t>Repayment of finance lease creditors</t>
  </si>
  <si>
    <t>Net cash used in financing activities</t>
  </si>
  <si>
    <t>Net changes in cash and cash equivalents</t>
  </si>
  <si>
    <t>Cash and cash equivalents at beginning of year</t>
  </si>
  <si>
    <t>Cash and cash equivalents at end of the period</t>
  </si>
  <si>
    <t>(The Condensed Consolidated Cash Flow Statements should be read in conjunction with the Annual Financial</t>
  </si>
  <si>
    <t>Report for the year ended 31 March 2002)</t>
  </si>
  <si>
    <t>SENG HUP CORPORATION BHD (Special Administrators Appointed) ("SHCB")</t>
  </si>
  <si>
    <t>Explanatory notes:</t>
  </si>
  <si>
    <t>and basis of consolidation with those used in the preparation of the most recent annual audited accounts except for the</t>
  </si>
  <si>
    <t xml:space="preserve">adoption of MASB 23: Impairment of Assets. </t>
  </si>
  <si>
    <t>The auditors report on the financial statements ended 31 March 2002 was not subject to any qualifications.</t>
  </si>
  <si>
    <t>Seasonal Or Cyclical Factors</t>
  </si>
  <si>
    <t>The business operations are affected by major festive seasons and promotional activities conducted by the Group.</t>
  </si>
  <si>
    <t>Current</t>
  </si>
  <si>
    <t>Financial</t>
  </si>
  <si>
    <t>Quarter</t>
  </si>
  <si>
    <t>Year To Date</t>
  </si>
  <si>
    <t>RM'000</t>
  </si>
  <si>
    <t>Included in the operating expenses are:</t>
  </si>
  <si>
    <t xml:space="preserve"> - Impairment loss on assets of the subsidiaries arising from the adoption of MASB 23.</t>
  </si>
  <si>
    <t xml:space="preserve"> - (Loss)/Gain on foreign exchange arising from the US Dollar loan obtained</t>
  </si>
  <si>
    <t xml:space="preserve">   by the Indonesia subsidiary, PT Krisindo Mas.</t>
  </si>
  <si>
    <t>Included in the other operating income are:</t>
  </si>
  <si>
    <t xml:space="preserve"> - Forfeiture of the corporate restructuring exercise deposit </t>
  </si>
  <si>
    <t>There have been no issuance and repayment of debts and securities, share buy backs, share cancellations, shares held as</t>
  </si>
  <si>
    <t>Dividend</t>
  </si>
  <si>
    <t>There were no segmental information presented as the Group operates predominantly in one business activity and</t>
  </si>
  <si>
    <t>in one geographical area.</t>
  </si>
  <si>
    <t>Valuation of Property, Plant and Equipment</t>
  </si>
  <si>
    <t>adoption of MASB 23: Impairment of Assets.</t>
  </si>
  <si>
    <t>Subsequent Events</t>
  </si>
  <si>
    <t>financial statement.</t>
  </si>
  <si>
    <t>Changes In The Composition Of The Group</t>
  </si>
  <si>
    <t>There are no changes in contingent liabilities or contingent assets since the last annual balance sheet date.</t>
  </si>
  <si>
    <t xml:space="preserve">The Group has not made any provision for taxation for the current quarter and financial year-to-date. There is no </t>
  </si>
  <si>
    <t xml:space="preserve">deferred taxation and/or adjustment for under or over provision in respect of prior years. There is no foreign taxation </t>
  </si>
  <si>
    <t>in the current quarter and financial year-to-date.</t>
  </si>
  <si>
    <t>I) at cost</t>
  </si>
  <si>
    <t>ii) at net book value</t>
  </si>
  <si>
    <t>iii) at market value</t>
  </si>
  <si>
    <t>Status of Corporate Proposals</t>
  </si>
  <si>
    <t xml:space="preserve">a) The Group borrowings consist mainly of short term facilities and are classified as secured and </t>
  </si>
  <si>
    <t xml:space="preserve">    unsecured as follows:</t>
  </si>
  <si>
    <t>31/3/2002</t>
  </si>
  <si>
    <t>Secured</t>
  </si>
  <si>
    <t>Unsecured</t>
  </si>
  <si>
    <t>b) Foreign borrowings in Ringgit equivalent are as follows:</t>
  </si>
  <si>
    <t>US Dollars (Secured)</t>
  </si>
  <si>
    <t>Off Balance Sheet Financial Instruments</t>
  </si>
  <si>
    <t>There were no changes of the material litigation since the last annual balance sheet date.</t>
  </si>
  <si>
    <t xml:space="preserve">The company's sales turnover was lower than the previous quarter due to a decline in the spending of the retail sector. </t>
  </si>
  <si>
    <t xml:space="preserve">As a result, the company continued to suffer losses due to its high finance costs.  Further to that, the subsidiaries involved in </t>
  </si>
  <si>
    <t xml:space="preserve">property investment were also affected by the impairment of losses to its buildings.  </t>
  </si>
  <si>
    <t xml:space="preserve">The poor performance of SHCB Group was also contributed by the continuous losses of its Indonesian subsidiary, PT Krisindo Mas </t>
  </si>
  <si>
    <t xml:space="preserve">("PTK"), which is unable to repay its borrowings.  However, there was an exceptional gain from PTK </t>
  </si>
  <si>
    <t>Minimum Paid-Up Capital Requirement</t>
  </si>
  <si>
    <t>As at the date of this report, the Company has yet to increase its paid-up capital to meet the minimum</t>
  </si>
  <si>
    <t>its restructuring plan to meet the requirement.</t>
  </si>
  <si>
    <t>Siew Kah Toong</t>
  </si>
  <si>
    <t>Special Administrator</t>
  </si>
  <si>
    <t>Kuala Lumpur</t>
  </si>
  <si>
    <t>31 DEC 2002</t>
  </si>
  <si>
    <t>31/12/02</t>
  </si>
  <si>
    <t>31/12/01</t>
  </si>
  <si>
    <t>9 months ended</t>
  </si>
  <si>
    <t>(a)</t>
  </si>
  <si>
    <t>31/12/2002</t>
  </si>
  <si>
    <t>The 3rd quarter financial statements have been prepared using the same accounting policies, method of computation</t>
  </si>
  <si>
    <t>treasury shares and resale of treasury shares for the current quarter and financial year-to-date ended 31 December 2002.</t>
  </si>
  <si>
    <t>There was no dividend paid for ordinary shares or other shares for the quarter ended 31 December 2002.</t>
  </si>
  <si>
    <t>There are no material events subsequent to quarter ended 31 December 2002 which have not been disclosed in the</t>
  </si>
  <si>
    <t>There are no changes in the composition of the Group for year to date ended 31 December 2002.</t>
  </si>
  <si>
    <t>ended 31 December 2002.</t>
  </si>
  <si>
    <t>a) There was no purchase or sale of quoted security for the quarter and financial year to date ended 31 December 2002.</t>
  </si>
  <si>
    <t>b) Investments in quoted ICULS/ICPS as at 31 December 2002.</t>
  </si>
  <si>
    <t>There were no material financial instruments with off balance sheet risk during the current quarter ended 31 December 2002.</t>
  </si>
  <si>
    <t xml:space="preserve"> 28 February 2003</t>
  </si>
  <si>
    <t>The Group registered a turnover of RM2.1 million in the 3rd quarter compared with RM1.8 million in the 2nd quarter .</t>
  </si>
  <si>
    <t>SUMMARY OF KEY FINANCIAL INFORMATION FOR THE FINANCIAL PERIOD ENDED 31 DECEMBER 2002</t>
  </si>
  <si>
    <t>INDIVIDUAL QUARTER</t>
  </si>
  <si>
    <t>CUMULATIVE QUARTER</t>
  </si>
  <si>
    <t>CURRENT YEAR</t>
  </si>
  <si>
    <t>PRECEDING YEAR</t>
  </si>
  <si>
    <t>CORRESPONDING</t>
  </si>
  <si>
    <t>QUARTER</t>
  </si>
  <si>
    <t>PERIOD</t>
  </si>
  <si>
    <t>Profit/(loss) after tax and</t>
  </si>
  <si>
    <t>minority interest</t>
  </si>
  <si>
    <t>1</t>
  </si>
  <si>
    <t>2</t>
  </si>
  <si>
    <t>3</t>
  </si>
  <si>
    <t>4</t>
  </si>
  <si>
    <t>Net profit/(loss) for the</t>
  </si>
  <si>
    <t>period</t>
  </si>
  <si>
    <t>Basic earnings/(loss) per</t>
  </si>
  <si>
    <t>share (sen)</t>
  </si>
  <si>
    <t>5</t>
  </si>
  <si>
    <t>6</t>
  </si>
  <si>
    <t>Dividend per share (sen)</t>
  </si>
  <si>
    <t>7</t>
  </si>
  <si>
    <t>Net tangible assets per</t>
  </si>
  <si>
    <t>share (RM)</t>
  </si>
  <si>
    <t>Remarks :</t>
  </si>
  <si>
    <r>
      <t xml:space="preserve">Note: For full text of the above announcement, please access the KLSE Web site at </t>
    </r>
    <r>
      <rPr>
        <u val="single"/>
        <sz val="8"/>
        <rFont val="Arial"/>
        <family val="2"/>
      </rPr>
      <t>www.klse.com.my</t>
    </r>
  </si>
  <si>
    <t>ADDITIONAL INFORMATION</t>
  </si>
  <si>
    <t>Profit/(loss) from</t>
  </si>
  <si>
    <t>operations</t>
  </si>
  <si>
    <t>Gross interest income</t>
  </si>
  <si>
    <t>Gross interest expense</t>
  </si>
  <si>
    <t>AS AT END OF CURRENT QUARTER</t>
  </si>
  <si>
    <t>END</t>
  </si>
  <si>
    <t>Note:The above information is for the Exchange internal use only.</t>
  </si>
  <si>
    <t>AS AT PRECEDING FINANCIAL YEAR</t>
  </si>
  <si>
    <t>arIsing from the gain in exchange rate as its bank borrowings (refer to note 4) are US Dollars denominated.</t>
  </si>
  <si>
    <t>The Company has been classified as a PN4 company under the KLSE Listing Requirements and has obtained all the necessary approvals</t>
  </si>
  <si>
    <t>except from that required from Danaharta.  The prospects of the Group depend on the successful implementation of its proposed</t>
  </si>
  <si>
    <t>restructuring plan.</t>
  </si>
  <si>
    <t xml:space="preserve">paid-up capital requirement of RM40 million. The going concern of the company depends on the sucessful implementation of </t>
  </si>
  <si>
    <t>INDIVIDUAL PERIOD</t>
  </si>
  <si>
    <t>CUMULATIVE PERIOD</t>
  </si>
  <si>
    <t>(b)</t>
  </si>
  <si>
    <t>(c)</t>
  </si>
  <si>
    <t>Investment income</t>
  </si>
  <si>
    <t>Other income</t>
  </si>
  <si>
    <t>amortisation</t>
  </si>
  <si>
    <t xml:space="preserve">interests and </t>
  </si>
  <si>
    <t>extraordinary items</t>
  </si>
  <si>
    <t>Finance cost</t>
  </si>
  <si>
    <t>Depreciation and</t>
  </si>
  <si>
    <t>(d)</t>
  </si>
  <si>
    <t>Exceptional items</t>
  </si>
  <si>
    <t>(e)</t>
  </si>
  <si>
    <t>(f)</t>
  </si>
  <si>
    <t>(h)</t>
  </si>
  <si>
    <t>Income tax</t>
  </si>
  <si>
    <t>(i)</t>
  </si>
  <si>
    <t>(ii)</t>
  </si>
  <si>
    <t>Pre-acquisition</t>
  </si>
  <si>
    <t>(j)</t>
  </si>
  <si>
    <t>(k)</t>
  </si>
  <si>
    <t>Net Profit/(loss)</t>
  </si>
  <si>
    <t>Extraordinary items</t>
  </si>
  <si>
    <t>(l)</t>
  </si>
  <si>
    <t>(iii)</t>
  </si>
  <si>
    <t>(m)</t>
  </si>
  <si>
    <t>Profit/(loss) before finance</t>
  </si>
  <si>
    <t>cost, depreciation and</t>
  </si>
  <si>
    <t>amortisation, exceptional</t>
  </si>
  <si>
    <t>items, income tax,</t>
  </si>
  <si>
    <t>Minority interests and</t>
  </si>
  <si>
    <t>Profit/(loss) before income</t>
  </si>
  <si>
    <t>tax, minority interests and</t>
  </si>
  <si>
    <t>Share of profit and losses</t>
  </si>
  <si>
    <t>of associated companies</t>
  </si>
  <si>
    <t>(g)</t>
  </si>
  <si>
    <t>extraordinary items after</t>
  </si>
  <si>
    <t>Profit/(loss) after income</t>
  </si>
  <si>
    <t>tax before deducting</t>
  </si>
  <si>
    <t>minority interests</t>
  </si>
  <si>
    <t>profit/(loss), if applicable</t>
  </si>
  <si>
    <t>Net Profit/(loss) from</t>
  </si>
  <si>
    <t>ordinary activities</t>
  </si>
  <si>
    <t>attributable to members of</t>
  </si>
  <si>
    <t>the company</t>
  </si>
  <si>
    <t>Earnings per share based</t>
  </si>
  <si>
    <t>on 2(m) above after</t>
  </si>
  <si>
    <t>deducting any provision</t>
  </si>
  <si>
    <t>for preference dividends, if</t>
  </si>
  <si>
    <t>any:</t>
  </si>
  <si>
    <t>Basic (based on ordinary</t>
  </si>
  <si>
    <t>shares - sen)</t>
  </si>
  <si>
    <t>Fully diluted (based on</t>
  </si>
  <si>
    <t>ordinary shares - sen)</t>
  </si>
  <si>
    <t>Dividend Description</t>
  </si>
  <si>
    <t>impairment of assets of RM0.6 million for the quarter.</t>
  </si>
  <si>
    <t>Proposed Share Exchange;</t>
  </si>
  <si>
    <t>Proposed Acquisition;</t>
  </si>
  <si>
    <t>Proposed Exemption;</t>
  </si>
  <si>
    <t>Proposed Public Issue;</t>
  </si>
  <si>
    <t>Proposed Offer for Sale / Placement;</t>
  </si>
  <si>
    <t>Proposed Transfer of Listing Status;</t>
  </si>
  <si>
    <t>Proposed Disposal of SHCB to SPV;</t>
  </si>
  <si>
    <t>Proposed ESOS</t>
  </si>
  <si>
    <t xml:space="preserve">Further to the previous quarter, the Company has made its Requisite Announcement (“RA”), </t>
  </si>
  <si>
    <t xml:space="preserve">pursuant to Practice Note 4 (“PN4”) of the listing requirements of the Kuala Lumpur Stock </t>
  </si>
  <si>
    <t xml:space="preserve">Exchange (“KLSE”) on 9 October 2002 to the KLSE, which amongst others, involves the </t>
  </si>
  <si>
    <t>following:</t>
  </si>
  <si>
    <t>Proposed Debt Settlement;</t>
  </si>
  <si>
    <t>(Collectively referred to as the “Proposed Restructuring Exercise”)</t>
  </si>
  <si>
    <t>Proposed Transfer to Main Board; and</t>
  </si>
  <si>
    <t>(Collectively referred to as “Proposals”)</t>
  </si>
  <si>
    <t xml:space="preserve">Subsequently, submission of the Proposed Corporate and Debt Restructuring Scheme </t>
  </si>
  <si>
    <t xml:space="preserve">(“PCDRS”) was made to the Securities Commission (“SC”), Ministry of International Trade </t>
  </si>
  <si>
    <t>and Industries (“MITI”) and Foreign Investment Committee (“FIC”) on 10 October 2002.</t>
  </si>
  <si>
    <t xml:space="preserve">Approvals have been obtained from the Securities Commission on 26 December 2002 and 30 </t>
  </si>
  <si>
    <t xml:space="preserve">December 2002 in respect of the Company’s plan to regularize its financial condition and an </t>
  </si>
  <si>
    <t xml:space="preserve">exemption for the vendors of Salcon Engineering Bhd from having to undertake a mandatory </t>
  </si>
  <si>
    <t xml:space="preserve">Committee ("FIC") and the Ministry of International Trade and Industry ("MITI")  </t>
  </si>
  <si>
    <t xml:space="preserve">have also approved the Company’s plan to regularize its financial condition on 26 </t>
  </si>
  <si>
    <t xml:space="preserve">December 2002 and 27 December 2002 respectively.  The details of the approvals </t>
  </si>
  <si>
    <t>were announced to the KLSE on 30 December 2002.</t>
  </si>
  <si>
    <t xml:space="preserve">The PCDRS is currently pending the approval of Pengurusan Danaharta Nasional Berhad </t>
  </si>
  <si>
    <t>(“Danaharta”)</t>
  </si>
  <si>
    <t>Certain properties of the subsidiaries are stated at revalued amounts in the current financial year following the</t>
  </si>
  <si>
    <t>However, loss before tax was registered at RM3.3 million, an increase from RM1.9 million in the 2nd quarter.  This is mainly due to</t>
  </si>
  <si>
    <t>No dividend has been recommended or declared for the quarter ended 31/12/02.</t>
  </si>
  <si>
    <t>Earnings Per Share</t>
  </si>
  <si>
    <t>Year</t>
  </si>
  <si>
    <t>Comparative</t>
  </si>
  <si>
    <t>To Date</t>
  </si>
  <si>
    <t>a)  Basic</t>
  </si>
  <si>
    <t>Net loss for the period</t>
  </si>
  <si>
    <t>Weighted Average number of ordinary</t>
  </si>
  <si>
    <t>shares in issue</t>
  </si>
  <si>
    <t>Basic loss per share (sen)</t>
  </si>
  <si>
    <t>Exchange Listing Requirements (“LR”)</t>
  </si>
  <si>
    <t>As at the date of this announcement, the Company does not meet the following requirements of the LR:</t>
  </si>
  <si>
    <t>Paragraph 15.02  :  At least 2 directors of 1/3rd of the board of directors whichever is higher, are independent directors.</t>
  </si>
  <si>
    <t>Paragraph 15.10(1)(a)  :  The audit committee must be composed of no fewer than 3 members.</t>
  </si>
  <si>
    <t>Paragraph 15.10(1)(b)  :  The majority of the audit committee must be independent directors.</t>
  </si>
  <si>
    <t xml:space="preserve">Paragraph 15.19  :  In order to form a quorum in respect of a meeting of an audit committee, the majority of members </t>
  </si>
  <si>
    <t xml:space="preserve">      present must be independent directors.</t>
  </si>
  <si>
    <t xml:space="preserve">Paragraph 15.20  :  In the event of any vacancy in audit committee resulting in the non-compliance of subparagraph </t>
  </si>
  <si>
    <t xml:space="preserve">      15.10(1) above, a listed issuer must fill the vacancy within 3 months. </t>
  </si>
  <si>
    <t xml:space="preserve">until 31 December 2002 to comply with the aforesaid paragraphs of the LR. The Company is currently looking at the options </t>
  </si>
  <si>
    <t>available and will endeavour to meet the above stated LR as soon as practicable.</t>
  </si>
  <si>
    <t xml:space="preserve">In addition, the Exchange have also via the same letter granted to Company a waiver from complying the following provision </t>
  </si>
  <si>
    <t xml:space="preserve">of Paragraph 15.10(1)(c) during the tenure of the SAs on the condition that at least one of the SAs [who is a member of the </t>
  </si>
  <si>
    <t xml:space="preserve">Malaysian Institute of Accountants (“MIA”)] will sit on all audit committee meetings and shall advise or provide guidance </t>
  </si>
  <si>
    <t xml:space="preserve">to the audit committee on all matters pertaining to financial management and reporting so as to assist the audit committee in </t>
  </si>
  <si>
    <t>its decision making.</t>
  </si>
  <si>
    <t xml:space="preserve">One of the SA, namely Mr. Siew Kah Toong (MIA No.: 2469) had provided the Exchange with a written undertaking that he </t>
  </si>
  <si>
    <t xml:space="preserve">take-over offer for the remaining shares in Salcon Sdn Bhd.  The Foreign Investment </t>
  </si>
  <si>
    <t xml:space="preserve">will sit on all audit committee meetings and shall advise or provide guidance to the audit committee on all matters pertaining </t>
  </si>
  <si>
    <t>to financial management and reporting, to assist the audit committee in its decision-making.</t>
  </si>
  <si>
    <t xml:space="preserve">Notwithstanding the above, the Exchange has via their letter dated 31 October 2002 granted the Company an extension of time </t>
  </si>
  <si>
    <t>The Company will continue to update the Exchange on its efforts or progress to comply with the aforesaid LR requirements</t>
  </si>
  <si>
    <t>and has recently submitted a request for further extension of time and is now waiting for approval from the Exchange.</t>
  </si>
  <si>
    <t>Unusual Items</t>
  </si>
  <si>
    <t>Material changes in Estimates of Amounts Reported</t>
  </si>
  <si>
    <t>Details of Changes in Debt and Equity Securities</t>
  </si>
  <si>
    <t>UNAUDITED CONDENSED CONSOLIDATED BALANCE SHEET AS AT 31 DECEMBER 2002</t>
  </si>
  <si>
    <t>UNAUDITED CONSOLIDATED INCOME STATEMENTFOR THE PERIOD ENDED 31 DECEMBER 2002</t>
  </si>
  <si>
    <t xml:space="preserve">UNAUDITED CONDENSED CONSOLIDATED CASH FLOW STATEMENTS FOR THE </t>
  </si>
  <si>
    <t>QUARTER ENDED 31 DECEMBER 2002</t>
  </si>
  <si>
    <t>Basis of preparation and accounting policies</t>
  </si>
  <si>
    <t>a)</t>
  </si>
  <si>
    <t>b)</t>
  </si>
  <si>
    <t>Audit Qualification</t>
  </si>
  <si>
    <t>c)</t>
  </si>
  <si>
    <t>d)</t>
  </si>
  <si>
    <t>a)  Exceptional Items</t>
  </si>
  <si>
    <t>e)</t>
  </si>
  <si>
    <t>There were no changes in estimates of amounts reported in prior interim period of financial year that have a material effect</t>
  </si>
  <si>
    <t>in the current financial period.</t>
  </si>
  <si>
    <t>f)</t>
  </si>
  <si>
    <t>Dividend Paid</t>
  </si>
  <si>
    <t>g)</t>
  </si>
  <si>
    <t>h)</t>
  </si>
  <si>
    <t>Segment Revenue and Result</t>
  </si>
  <si>
    <t>i)</t>
  </si>
  <si>
    <t>j)</t>
  </si>
  <si>
    <t>k)</t>
  </si>
  <si>
    <t>Contingent Liabilities</t>
  </si>
  <si>
    <t>l)</t>
  </si>
  <si>
    <t>Additional Information As Required by Appendix 9B of KLSE Listing Requirements.</t>
  </si>
  <si>
    <t>1)</t>
  </si>
  <si>
    <t>Review Of Performance Of The Group</t>
  </si>
  <si>
    <t>2)</t>
  </si>
  <si>
    <t>Variation of results against preceding quarter</t>
  </si>
  <si>
    <t>Current Year Prospects</t>
  </si>
  <si>
    <t>3)</t>
  </si>
  <si>
    <t>4)</t>
  </si>
  <si>
    <t>Variance Of Actual Profit From Forecast Profit</t>
  </si>
  <si>
    <t>There is no profit forecast issued during the financial year.</t>
  </si>
  <si>
    <t>5)</t>
  </si>
  <si>
    <t>6)</t>
  </si>
  <si>
    <t>Profit On Sale Of Unquoted Investments</t>
  </si>
  <si>
    <t>There is no sale of unquoted investment for the current quarter and financial year-to-date</t>
  </si>
  <si>
    <t>7)</t>
  </si>
  <si>
    <t>Purchases Or Disposal Of Quoted Securities</t>
  </si>
  <si>
    <t>8)</t>
  </si>
  <si>
    <t>9)</t>
  </si>
  <si>
    <t>Group Borrowings</t>
  </si>
  <si>
    <t>10)</t>
  </si>
  <si>
    <t>Change in Material Litigation</t>
  </si>
  <si>
    <t>11)</t>
  </si>
  <si>
    <t>12)</t>
  </si>
  <si>
    <t>13)</t>
  </si>
  <si>
    <t>14)</t>
  </si>
  <si>
    <t>15)</t>
  </si>
  <si>
    <t xml:space="preserve">Compliance with Paragraphs 15.02, 15.10(1)(a) and (b), 15.19 and 15.20 of the Kuala Lumpur Stock </t>
  </si>
  <si>
    <t>UNAUDITED CONDENSED CONSOLIDATED INCOME STATEMENT FOR THE PERIOD ENDED 31 DECEMBER 2002</t>
  </si>
  <si>
    <t>Loss before tax</t>
  </si>
  <si>
    <t>Tax expenses</t>
  </si>
  <si>
    <t>Operating profit/(loss)</t>
  </si>
  <si>
    <t>Interest income</t>
  </si>
  <si>
    <t>Basic Earnings Per Share</t>
  </si>
  <si>
    <t>(sen)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</si>
</sst>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\(#,##0\)"/>
    <numFmt numFmtId="173" formatCode="#,##0.000;\(#,##0.000\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#,##0;[Red]\(#,##0\)"/>
    <numFmt numFmtId="181" formatCode="#,##0;[Red]\(#,##0\);_(* &quot;-&quot;"/>
    <numFmt numFmtId="182" formatCode="#,##0_ ;\-#,##0\ "/>
    <numFmt numFmtId="183" formatCode="#,##0.000"/>
    <numFmt numFmtId="184" formatCode="#,##0.00;\(#,##0.00\)"/>
    <numFmt numFmtId="185" formatCode="_(* #,##0.00_);[Red]\(#,##0.00\);_(* &quot;-&quot;??_);_(@_)"/>
    <numFmt numFmtId="186" formatCode="_(* #,##0.0_);[Red]\(#,##0.0\);_(* &quot;-&quot;??_);_(@_)"/>
    <numFmt numFmtId="187" formatCode="_(* #,##0_);[Red]\(#,##0\);_(* &quot;-&quot;??_);_(@_)"/>
    <numFmt numFmtId="188" formatCode="_(* #,##0.000_);[Red]\(#,##0.000\);_(* &quot;-&quot;??_);_(@_)"/>
    <numFmt numFmtId="189" formatCode="_(* #,##0_);\(#,##0\);_(* &quot;-&quot;??_);_(@_)"/>
    <numFmt numFmtId="190" formatCode="_-* #,##0.0_-;\-* #,##0.0_-;_-* &quot;-&quot;??_-;_-@_-"/>
    <numFmt numFmtId="191" formatCode="_-* #,##0_-;\-* #,##0_-;_-* &quot;-&quot;??_-;_-@_-"/>
    <numFmt numFmtId="192" formatCode="#,##0.00_ ;\-#,##0.00\ "/>
    <numFmt numFmtId="193" formatCode="_(* #,##0.00_);[Red]\(* \(#,##0.00\);_(* &quot;-&quot;??_);_(@_)"/>
    <numFmt numFmtId="194" formatCode="_(* #,##0.0_);_(* \(#,##0.0\);_(* &quot;-&quot;_);_(@_)"/>
    <numFmt numFmtId="195" formatCode="_(* #,##0.00_);_(* \(#,##0.00\);_(* &quot;-&quot;_);_(@_)"/>
    <numFmt numFmtId="196" formatCode="_(* #,##0.0_);\(#,##0.0\);_(* &quot;-&quot;??_);_(@_)"/>
    <numFmt numFmtId="197" formatCode="_(* #,##0.00_);\(#,##0.00\);_(* &quot;-&quot;??_);_(@_)"/>
    <numFmt numFmtId="198" formatCode="&quot;Yes&quot;;&quot;Yes&quot;;&quot;No&quot;"/>
    <numFmt numFmtId="199" formatCode="&quot;True&quot;;&quot;True&quot;;&quot;False&quot;"/>
    <numFmt numFmtId="200" formatCode="&quot;On&quot;;&quot;On&quot;;&quot;Off&quot;"/>
  </numFmts>
  <fonts count="1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 quotePrefix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2" xfId="0" applyBorder="1" applyAlignment="1">
      <alignment/>
    </xf>
    <xf numFmtId="185" fontId="0" fillId="0" borderId="0" xfId="0" applyNumberFormat="1" applyAlignment="1">
      <alignment/>
    </xf>
    <xf numFmtId="187" fontId="0" fillId="0" borderId="0" xfId="0" applyNumberFormat="1" applyAlignment="1">
      <alignment/>
    </xf>
    <xf numFmtId="187" fontId="0" fillId="0" borderId="0" xfId="0" applyNumberFormat="1" applyBorder="1" applyAlignment="1">
      <alignment/>
    </xf>
    <xf numFmtId="187" fontId="0" fillId="0" borderId="3" xfId="0" applyNumberFormat="1" applyBorder="1" applyAlignment="1">
      <alignment/>
    </xf>
    <xf numFmtId="187" fontId="2" fillId="0" borderId="0" xfId="0" applyNumberFormat="1" applyFont="1" applyAlignment="1">
      <alignment/>
    </xf>
    <xf numFmtId="187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187" fontId="3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2" xfId="0" applyNumberFormat="1" applyBorder="1" applyAlignment="1">
      <alignment/>
    </xf>
    <xf numFmtId="187" fontId="0" fillId="0" borderId="6" xfId="0" applyNumberFormat="1" applyBorder="1" applyAlignment="1">
      <alignment/>
    </xf>
    <xf numFmtId="187" fontId="0" fillId="0" borderId="7" xfId="0" applyNumberFormat="1" applyBorder="1" applyAlignment="1">
      <alignment/>
    </xf>
    <xf numFmtId="187" fontId="0" fillId="0" borderId="0" xfId="0" applyNumberFormat="1" applyBorder="1" applyAlignment="1">
      <alignment horizontal="center"/>
    </xf>
    <xf numFmtId="187" fontId="0" fillId="0" borderId="1" xfId="0" applyNumberFormat="1" applyBorder="1" applyAlignment="1" quotePrefix="1">
      <alignment horizontal="center"/>
    </xf>
    <xf numFmtId="49" fontId="3" fillId="0" borderId="0" xfId="0" applyNumberFormat="1" applyFont="1" applyAlignment="1">
      <alignment horizontal="center"/>
    </xf>
    <xf numFmtId="187" fontId="0" fillId="0" borderId="0" xfId="0" applyNumberFormat="1" applyBorder="1" applyAlignment="1" quotePrefix="1">
      <alignment horizontal="center"/>
    </xf>
    <xf numFmtId="187" fontId="2" fillId="0" borderId="8" xfId="0" applyNumberFormat="1" applyFont="1" applyBorder="1" applyAlignment="1">
      <alignment/>
    </xf>
    <xf numFmtId="187" fontId="2" fillId="0" borderId="3" xfId="0" applyNumberFormat="1" applyFont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left"/>
    </xf>
    <xf numFmtId="49" fontId="0" fillId="0" borderId="9" xfId="0" applyNumberFormat="1" applyBorder="1" applyAlignment="1">
      <alignment horizontal="left"/>
    </xf>
    <xf numFmtId="0" fontId="2" fillId="0" borderId="10" xfId="0" applyFont="1" applyBorder="1" applyAlignment="1">
      <alignment/>
    </xf>
    <xf numFmtId="49" fontId="0" fillId="0" borderId="11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0" fontId="0" fillId="0" borderId="13" xfId="0" applyBorder="1" applyAlignment="1">
      <alignment/>
    </xf>
    <xf numFmtId="49" fontId="0" fillId="0" borderId="6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0" fontId="0" fillId="0" borderId="7" xfId="0" applyBorder="1" applyAlignment="1">
      <alignment/>
    </xf>
    <xf numFmtId="49" fontId="0" fillId="0" borderId="7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49" fontId="5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49" fontId="7" fillId="0" borderId="0" xfId="0" applyNumberFormat="1" applyFont="1" applyAlignment="1">
      <alignment horizontal="left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3" fontId="2" fillId="0" borderId="0" xfId="0" applyNumberFormat="1" applyFont="1" applyFill="1" applyAlignment="1">
      <alignment/>
    </xf>
    <xf numFmtId="49" fontId="0" fillId="0" borderId="0" xfId="0" applyNumberFormat="1" applyBorder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9" xfId="0" applyNumberFormat="1" applyBorder="1" applyAlignment="1">
      <alignment horizontal="right"/>
    </xf>
    <xf numFmtId="0" fontId="0" fillId="0" borderId="10" xfId="0" applyBorder="1" applyAlignment="1">
      <alignment/>
    </xf>
    <xf numFmtId="49" fontId="0" fillId="0" borderId="12" xfId="0" applyNumberFormat="1" applyBorder="1" applyAlignment="1">
      <alignment horizontal="right"/>
    </xf>
    <xf numFmtId="49" fontId="0" fillId="0" borderId="7" xfId="0" applyNumberFormat="1" applyBorder="1" applyAlignment="1">
      <alignment horizontal="right"/>
    </xf>
    <xf numFmtId="49" fontId="0" fillId="0" borderId="6" xfId="0" applyNumberFormat="1" applyBorder="1" applyAlignment="1">
      <alignment horizontal="right"/>
    </xf>
    <xf numFmtId="49" fontId="0" fillId="0" borderId="14" xfId="0" applyNumberForma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0" fontId="0" fillId="0" borderId="4" xfId="0" applyBorder="1" applyAlignment="1">
      <alignment/>
    </xf>
    <xf numFmtId="49" fontId="0" fillId="0" borderId="11" xfId="0" applyNumberFormat="1" applyBorder="1" applyAlignment="1">
      <alignment horizontal="right"/>
    </xf>
    <xf numFmtId="169" fontId="0" fillId="0" borderId="0" xfId="0" applyNumberFormat="1" applyFill="1" applyAlignment="1">
      <alignment/>
    </xf>
    <xf numFmtId="169" fontId="2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" xfId="0" applyFont="1" applyBorder="1" applyAlignment="1" quotePrefix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72" fontId="8" fillId="0" borderId="0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 quotePrefix="1">
      <alignment horizontal="right"/>
    </xf>
    <xf numFmtId="172" fontId="8" fillId="0" borderId="0" xfId="0" applyNumberFormat="1" applyFont="1" applyFill="1" applyAlignment="1" quotePrefix="1">
      <alignment horizontal="center"/>
    </xf>
    <xf numFmtId="172" fontId="8" fillId="0" borderId="0" xfId="0" applyNumberFormat="1" applyFont="1" applyFill="1" applyAlignment="1">
      <alignment/>
    </xf>
    <xf numFmtId="172" fontId="10" fillId="0" borderId="0" xfId="0" applyNumberFormat="1" applyFont="1" applyAlignment="1">
      <alignment horizontal="center"/>
    </xf>
    <xf numFmtId="172" fontId="8" fillId="0" borderId="0" xfId="0" applyNumberFormat="1" applyFont="1" applyAlignment="1">
      <alignment/>
    </xf>
    <xf numFmtId="172" fontId="8" fillId="0" borderId="0" xfId="0" applyNumberFormat="1" applyFont="1" applyAlignment="1">
      <alignment horizontal="right"/>
    </xf>
    <xf numFmtId="181" fontId="8" fillId="0" borderId="0" xfId="0" applyNumberFormat="1" applyFont="1" applyBorder="1" applyAlignment="1" quotePrefix="1">
      <alignment horizontal="right"/>
    </xf>
    <xf numFmtId="181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justify" vertical="top" wrapText="1"/>
    </xf>
    <xf numFmtId="0" fontId="10" fillId="0" borderId="0" xfId="0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3" fontId="8" fillId="0" borderId="3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189" fontId="8" fillId="0" borderId="0" xfId="15" applyNumberFormat="1" applyFont="1" applyAlignment="1">
      <alignment horizontal="right"/>
    </xf>
    <xf numFmtId="189" fontId="8" fillId="0" borderId="0" xfId="15" applyNumberFormat="1" applyFont="1" applyAlignment="1">
      <alignment horizontal="center"/>
    </xf>
    <xf numFmtId="197" fontId="8" fillId="0" borderId="0" xfId="15" applyNumberFormat="1" applyFont="1" applyAlignment="1">
      <alignment horizontal="right"/>
    </xf>
    <xf numFmtId="15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 quotePrefix="1">
      <alignment horizontal="center"/>
    </xf>
    <xf numFmtId="49" fontId="8" fillId="0" borderId="0" xfId="0" applyNumberFormat="1" applyFont="1" applyAlignment="1">
      <alignment horizontal="left"/>
    </xf>
    <xf numFmtId="3" fontId="0" fillId="0" borderId="6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0" borderId="4" xfId="0" applyNumberFormat="1" applyFill="1" applyBorder="1" applyAlignment="1" quotePrefix="1">
      <alignment horizontal="center"/>
    </xf>
    <xf numFmtId="3" fontId="0" fillId="0" borderId="14" xfId="0" applyNumberFormat="1" applyFill="1" applyBorder="1" applyAlignment="1">
      <alignment horizontal="center"/>
    </xf>
    <xf numFmtId="169" fontId="0" fillId="0" borderId="6" xfId="0" applyNumberFormat="1" applyFill="1" applyBorder="1" applyAlignment="1">
      <alignment/>
    </xf>
    <xf numFmtId="169" fontId="0" fillId="0" borderId="14" xfId="0" applyNumberFormat="1" applyFill="1" applyBorder="1" applyAlignment="1">
      <alignment/>
    </xf>
    <xf numFmtId="169" fontId="0" fillId="0" borderId="7" xfId="0" applyNumberFormat="1" applyFill="1" applyBorder="1" applyAlignment="1">
      <alignment/>
    </xf>
    <xf numFmtId="195" fontId="0" fillId="0" borderId="14" xfId="0" applyNumberFormat="1" applyFill="1" applyBorder="1" applyAlignment="1">
      <alignment/>
    </xf>
    <xf numFmtId="195" fontId="0" fillId="0" borderId="6" xfId="0" applyNumberFormat="1" applyFill="1" applyBorder="1" applyAlignment="1">
      <alignment/>
    </xf>
    <xf numFmtId="169" fontId="0" fillId="0" borderId="16" xfId="0" applyNumberFormat="1" applyFill="1" applyBorder="1" applyAlignment="1">
      <alignment/>
    </xf>
    <xf numFmtId="169" fontId="0" fillId="0" borderId="10" xfId="0" applyNumberFormat="1" applyFill="1" applyBorder="1" applyAlignment="1">
      <alignment/>
    </xf>
    <xf numFmtId="169" fontId="0" fillId="0" borderId="12" xfId="0" applyNumberFormat="1" applyFill="1" applyBorder="1" applyAlignment="1">
      <alignment/>
    </xf>
    <xf numFmtId="169" fontId="0" fillId="0" borderId="2" xfId="0" applyNumberFormat="1" applyFill="1" applyBorder="1" applyAlignment="1">
      <alignment/>
    </xf>
    <xf numFmtId="169" fontId="2" fillId="0" borderId="13" xfId="0" applyNumberFormat="1" applyFont="1" applyFill="1" applyBorder="1" applyAlignment="1">
      <alignment horizontal="center"/>
    </xf>
    <xf numFmtId="169" fontId="0" fillId="0" borderId="0" xfId="0" applyNumberFormat="1" applyFill="1" applyBorder="1" applyAlignment="1">
      <alignment/>
    </xf>
    <xf numFmtId="169" fontId="0" fillId="0" borderId="5" xfId="0" applyNumberFormat="1" applyFill="1" applyBorder="1" applyAlignment="1">
      <alignment/>
    </xf>
    <xf numFmtId="169" fontId="0" fillId="0" borderId="13" xfId="0" applyNumberFormat="1" applyFill="1" applyBorder="1" applyAlignment="1">
      <alignment/>
    </xf>
    <xf numFmtId="169" fontId="0" fillId="0" borderId="6" xfId="0" applyNumberFormat="1" applyFill="1" applyBorder="1" applyAlignment="1">
      <alignment horizontal="center"/>
    </xf>
    <xf numFmtId="169" fontId="0" fillId="0" borderId="4" xfId="0" applyNumberFormat="1" applyFill="1" applyBorder="1" applyAlignment="1">
      <alignment horizontal="center"/>
    </xf>
    <xf numFmtId="169" fontId="0" fillId="0" borderId="4" xfId="0" applyNumberFormat="1" applyFill="1" applyBorder="1" applyAlignment="1" quotePrefix="1">
      <alignment horizontal="center"/>
    </xf>
    <xf numFmtId="169" fontId="0" fillId="0" borderId="14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 quotePrefix="1">
      <alignment horizontal="center"/>
    </xf>
    <xf numFmtId="19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9" fontId="0" fillId="0" borderId="17" xfId="0" applyNumberFormat="1" applyFill="1" applyBorder="1" applyAlignment="1">
      <alignment/>
    </xf>
    <xf numFmtId="169" fontId="0" fillId="0" borderId="3" xfId="0" applyNumberFormat="1" applyFill="1" applyBorder="1" applyAlignment="1">
      <alignment/>
    </xf>
    <xf numFmtId="169" fontId="0" fillId="0" borderId="4" xfId="0" applyNumberFormat="1" applyFill="1" applyBorder="1" applyAlignment="1">
      <alignment/>
    </xf>
    <xf numFmtId="169" fontId="0" fillId="0" borderId="9" xfId="0" applyNumberFormat="1" applyFill="1" applyBorder="1" applyAlignment="1">
      <alignment/>
    </xf>
    <xf numFmtId="169" fontId="0" fillId="0" borderId="11" xfId="0" applyNumberFormat="1" applyFill="1" applyBorder="1" applyAlignment="1">
      <alignment/>
    </xf>
    <xf numFmtId="169" fontId="0" fillId="0" borderId="15" xfId="0" applyNumberFormat="1" applyFill="1" applyBorder="1" applyAlignment="1">
      <alignment/>
    </xf>
    <xf numFmtId="169" fontId="0" fillId="0" borderId="8" xfId="0" applyNumberFormat="1" applyFill="1" applyBorder="1" applyAlignment="1">
      <alignment/>
    </xf>
    <xf numFmtId="169" fontId="0" fillId="0" borderId="18" xfId="0" applyNumberFormat="1" applyFill="1" applyBorder="1" applyAlignment="1">
      <alignment/>
    </xf>
    <xf numFmtId="169" fontId="2" fillId="0" borderId="9" xfId="0" applyNumberFormat="1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 horizontal="left"/>
    </xf>
    <xf numFmtId="169" fontId="2" fillId="0" borderId="12" xfId="0" applyNumberFormat="1" applyFont="1" applyFill="1" applyBorder="1" applyAlignment="1">
      <alignment horizontal="left"/>
    </xf>
    <xf numFmtId="195" fontId="0" fillId="0" borderId="9" xfId="0" applyNumberFormat="1" applyFill="1" applyBorder="1" applyAlignment="1">
      <alignment/>
    </xf>
    <xf numFmtId="195" fontId="0" fillId="0" borderId="10" xfId="0" applyNumberFormat="1" applyFill="1" applyBorder="1" applyAlignment="1">
      <alignment/>
    </xf>
    <xf numFmtId="3" fontId="4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69" fontId="2" fillId="0" borderId="9" xfId="0" applyNumberFormat="1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169" fontId="2" fillId="0" borderId="15" xfId="0" applyNumberFormat="1" applyFont="1" applyFill="1" applyBorder="1" applyAlignment="1">
      <alignment horizontal="center"/>
    </xf>
    <xf numFmtId="169" fontId="2" fillId="0" borderId="18" xfId="0" applyNumberFormat="1" applyFont="1" applyFill="1" applyBorder="1" applyAlignment="1">
      <alignment horizontal="center"/>
    </xf>
    <xf numFmtId="169" fontId="2" fillId="0" borderId="9" xfId="0" applyNumberFormat="1" applyFont="1" applyFill="1" applyBorder="1" applyAlignment="1">
      <alignment horizontal="center"/>
    </xf>
    <xf numFmtId="169" fontId="2" fillId="0" borderId="10" xfId="0" applyNumberFormat="1" applyFont="1" applyFill="1" applyBorder="1" applyAlignment="1">
      <alignment horizontal="center"/>
    </xf>
    <xf numFmtId="169" fontId="2" fillId="0" borderId="12" xfId="0" applyNumberFormat="1" applyFont="1" applyFill="1" applyBorder="1" applyAlignment="1">
      <alignment horizontal="center"/>
    </xf>
    <xf numFmtId="169" fontId="2" fillId="0" borderId="13" xfId="0" applyNumberFormat="1" applyFont="1" applyFill="1" applyBorder="1" applyAlignment="1">
      <alignment horizontal="center"/>
    </xf>
    <xf numFmtId="195" fontId="2" fillId="0" borderId="9" xfId="0" applyNumberFormat="1" applyFont="1" applyFill="1" applyBorder="1" applyAlignment="1">
      <alignment horizontal="center"/>
    </xf>
    <xf numFmtId="195" fontId="2" fillId="0" borderId="10" xfId="0" applyNumberFormat="1" applyFont="1" applyFill="1" applyBorder="1" applyAlignment="1">
      <alignment horizontal="center"/>
    </xf>
    <xf numFmtId="195" fontId="0" fillId="0" borderId="9" xfId="0" applyNumberFormat="1" applyFont="1" applyFill="1" applyBorder="1" applyAlignment="1">
      <alignment horizontal="center"/>
    </xf>
    <xf numFmtId="195" fontId="0" fillId="0" borderId="10" xfId="0" applyNumberFormat="1" applyFont="1" applyFill="1" applyBorder="1" applyAlignment="1">
      <alignment horizontal="center"/>
    </xf>
    <xf numFmtId="195" fontId="0" fillId="0" borderId="12" xfId="0" applyNumberFormat="1" applyFont="1" applyFill="1" applyBorder="1" applyAlignment="1">
      <alignment horizontal="center"/>
    </xf>
    <xf numFmtId="195" fontId="0" fillId="0" borderId="13" xfId="0" applyNumberFormat="1" applyFont="1" applyFill="1" applyBorder="1" applyAlignment="1">
      <alignment horizontal="center"/>
    </xf>
    <xf numFmtId="195" fontId="0" fillId="0" borderId="12" xfId="0" applyNumberFormat="1" applyFill="1" applyBorder="1" applyAlignment="1">
      <alignment horizontal="center"/>
    </xf>
    <xf numFmtId="195" fontId="0" fillId="0" borderId="13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16.140625" style="0" customWidth="1"/>
    <col min="3" max="3" width="23.7109375" style="0" customWidth="1"/>
    <col min="4" max="4" width="16.421875" style="3" customWidth="1"/>
    <col min="5" max="5" width="8.28125" style="3" customWidth="1"/>
    <col min="6" max="6" width="14.421875" style="3" customWidth="1"/>
  </cols>
  <sheetData>
    <row r="1" spans="2:3" ht="15.75">
      <c r="B1" s="1"/>
      <c r="C1" s="2" t="s">
        <v>0</v>
      </c>
    </row>
    <row r="2" spans="2:3" ht="12.75">
      <c r="B2" s="4"/>
      <c r="C2" s="2" t="s">
        <v>1</v>
      </c>
    </row>
    <row r="4" ht="12.75">
      <c r="B4" s="2" t="s">
        <v>310</v>
      </c>
    </row>
    <row r="5" spans="4:6" ht="12.75">
      <c r="D5" s="5"/>
      <c r="E5" s="5"/>
      <c r="F5" s="5"/>
    </row>
    <row r="6" spans="4:6" ht="12.75">
      <c r="D6" s="5" t="s">
        <v>2</v>
      </c>
      <c r="E6" s="5"/>
      <c r="F6" s="5" t="s">
        <v>2</v>
      </c>
    </row>
    <row r="7" spans="4:6" ht="13.5" thickBot="1">
      <c r="D7" s="6" t="s">
        <v>130</v>
      </c>
      <c r="E7" s="6"/>
      <c r="F7" s="6" t="s">
        <v>3</v>
      </c>
    </row>
    <row r="8" spans="4:6" ht="13.5" thickTop="1">
      <c r="D8" s="7" t="s">
        <v>4</v>
      </c>
      <c r="E8" s="7"/>
      <c r="F8" s="7" t="s">
        <v>4</v>
      </c>
    </row>
    <row r="9" spans="4:6" ht="12.75">
      <c r="D9" s="7"/>
      <c r="E9" s="7"/>
      <c r="F9" s="7"/>
    </row>
    <row r="10" spans="1:6" ht="12.75">
      <c r="A10" t="s">
        <v>5</v>
      </c>
      <c r="D10" s="13">
        <f>25392+1498-656+59+13+1575</f>
        <v>27881</v>
      </c>
      <c r="E10" s="13"/>
      <c r="F10" s="13">
        <v>27820</v>
      </c>
    </row>
    <row r="11" spans="1:6" ht="12.75">
      <c r="A11" t="s">
        <v>6</v>
      </c>
      <c r="D11" s="13">
        <v>0</v>
      </c>
      <c r="E11" s="13"/>
      <c r="F11" s="13">
        <v>0</v>
      </c>
    </row>
    <row r="12" spans="1:6" ht="12.75">
      <c r="A12" t="s">
        <v>7</v>
      </c>
      <c r="D12" s="13">
        <v>0</v>
      </c>
      <c r="E12" s="13"/>
      <c r="F12" s="13">
        <v>0</v>
      </c>
    </row>
    <row r="13" spans="1:6" ht="12.75">
      <c r="A13" t="s">
        <v>8</v>
      </c>
      <c r="D13" s="13">
        <v>460</v>
      </c>
      <c r="E13" s="13"/>
      <c r="F13" s="13">
        <v>550</v>
      </c>
    </row>
    <row r="14" spans="1:6" ht="12.75">
      <c r="A14" t="s">
        <v>9</v>
      </c>
      <c r="D14" s="13">
        <v>0</v>
      </c>
      <c r="E14" s="13"/>
      <c r="F14" s="13">
        <v>0</v>
      </c>
    </row>
    <row r="15" spans="4:6" ht="12.75">
      <c r="D15" s="13"/>
      <c r="E15" s="13"/>
      <c r="F15" s="13"/>
    </row>
    <row r="16" spans="1:6" ht="12.75">
      <c r="A16" s="8" t="s">
        <v>10</v>
      </c>
      <c r="D16" s="13"/>
      <c r="E16" s="13"/>
      <c r="F16" s="13"/>
    </row>
    <row r="17" spans="1:6" ht="12.75">
      <c r="A17" t="s">
        <v>11</v>
      </c>
      <c r="B17" t="s">
        <v>12</v>
      </c>
      <c r="D17" s="22">
        <v>4211</v>
      </c>
      <c r="E17" s="13"/>
      <c r="F17" s="22">
        <v>4282</v>
      </c>
    </row>
    <row r="18" spans="1:6" ht="12.75">
      <c r="A18" t="s">
        <v>11</v>
      </c>
      <c r="B18" t="s">
        <v>13</v>
      </c>
      <c r="D18" s="17">
        <v>917</v>
      </c>
      <c r="E18" s="13"/>
      <c r="F18" s="17">
        <v>1152</v>
      </c>
    </row>
    <row r="19" spans="1:6" ht="12.75">
      <c r="A19" t="s">
        <v>11</v>
      </c>
      <c r="B19" t="s">
        <v>14</v>
      </c>
      <c r="D19" s="17">
        <v>932</v>
      </c>
      <c r="E19" s="13"/>
      <c r="F19" s="17">
        <v>1876</v>
      </c>
    </row>
    <row r="20" spans="1:6" ht="12.75">
      <c r="A20" t="s">
        <v>11</v>
      </c>
      <c r="B20" t="s">
        <v>15</v>
      </c>
      <c r="D20" s="17">
        <v>2185</v>
      </c>
      <c r="E20" s="13"/>
      <c r="F20" s="17">
        <v>3411</v>
      </c>
    </row>
    <row r="21" spans="1:6" ht="12.75">
      <c r="A21" t="s">
        <v>11</v>
      </c>
      <c r="B21" t="s">
        <v>16</v>
      </c>
      <c r="D21" s="17">
        <v>1282</v>
      </c>
      <c r="E21" s="13"/>
      <c r="F21" s="17">
        <v>577</v>
      </c>
    </row>
    <row r="22" spans="4:6" ht="12.75">
      <c r="D22" s="17"/>
      <c r="E22" s="14"/>
      <c r="F22" s="17"/>
    </row>
    <row r="23" spans="4:6" ht="12.75">
      <c r="D23" s="23">
        <f>SUM(D17:D22)</f>
        <v>9527</v>
      </c>
      <c r="E23" s="14"/>
      <c r="F23" s="23">
        <f>SUM(F17:F22)</f>
        <v>11298</v>
      </c>
    </row>
    <row r="24" spans="4:6" ht="12.75">
      <c r="D24" s="13"/>
      <c r="E24" s="14"/>
      <c r="F24" s="13"/>
    </row>
    <row r="25" spans="1:6" ht="12.75">
      <c r="A25" s="8" t="s">
        <v>17</v>
      </c>
      <c r="D25" s="13"/>
      <c r="E25" s="13"/>
      <c r="F25" s="13"/>
    </row>
    <row r="26" spans="1:6" ht="12.75">
      <c r="A26" t="s">
        <v>11</v>
      </c>
      <c r="B26" t="s">
        <v>18</v>
      </c>
      <c r="D26" s="22">
        <v>18011</v>
      </c>
      <c r="E26" s="13"/>
      <c r="F26" s="22">
        <v>17567</v>
      </c>
    </row>
    <row r="27" spans="1:6" ht="12.75">
      <c r="A27" t="s">
        <v>11</v>
      </c>
      <c r="B27" t="s">
        <v>19</v>
      </c>
      <c r="D27" s="17">
        <f>5453+1112</f>
        <v>6565</v>
      </c>
      <c r="E27" s="13"/>
      <c r="F27" s="17">
        <v>8172</v>
      </c>
    </row>
    <row r="28" spans="1:6" ht="12.75">
      <c r="A28" t="s">
        <v>11</v>
      </c>
      <c r="B28" t="s">
        <v>20</v>
      </c>
      <c r="D28" s="17">
        <v>861</v>
      </c>
      <c r="E28" s="13"/>
      <c r="F28" s="17">
        <v>867</v>
      </c>
    </row>
    <row r="29" spans="1:6" ht="12.75">
      <c r="A29" t="s">
        <v>11</v>
      </c>
      <c r="B29" t="s">
        <v>21</v>
      </c>
      <c r="D29" s="17">
        <v>33</v>
      </c>
      <c r="E29" s="13"/>
      <c r="F29" s="17">
        <v>33</v>
      </c>
    </row>
    <row r="30" spans="1:6" ht="12.75">
      <c r="A30" t="s">
        <v>11</v>
      </c>
      <c r="B30" t="s">
        <v>22</v>
      </c>
      <c r="D30" s="17">
        <v>82383</v>
      </c>
      <c r="E30" s="13"/>
      <c r="F30" s="17">
        <v>76728</v>
      </c>
    </row>
    <row r="31" spans="1:6" ht="12.75">
      <c r="A31" t="s">
        <v>11</v>
      </c>
      <c r="B31" t="s">
        <v>23</v>
      </c>
      <c r="D31" s="17">
        <f>9268+3499</f>
        <v>12767</v>
      </c>
      <c r="E31" s="13"/>
      <c r="F31" s="17">
        <v>11913</v>
      </c>
    </row>
    <row r="32" spans="1:6" ht="12.75">
      <c r="A32" t="s">
        <v>11</v>
      </c>
      <c r="B32" t="s">
        <v>24</v>
      </c>
      <c r="D32" s="17">
        <v>2642</v>
      </c>
      <c r="E32" s="13"/>
      <c r="F32" s="17">
        <v>2423</v>
      </c>
    </row>
    <row r="33" spans="4:6" ht="12.75">
      <c r="D33" s="17"/>
      <c r="E33" s="13"/>
      <c r="F33" s="17"/>
    </row>
    <row r="34" spans="4:6" ht="12.75">
      <c r="D34" s="23">
        <f>SUM(D26:D33)</f>
        <v>123262</v>
      </c>
      <c r="E34" s="13"/>
      <c r="F34" s="23">
        <f>SUM(F26:F33)</f>
        <v>117703</v>
      </c>
    </row>
    <row r="35" spans="4:6" ht="12.75">
      <c r="D35" s="13"/>
      <c r="E35" s="13"/>
      <c r="F35" s="13"/>
    </row>
    <row r="36" spans="1:6" ht="12.75">
      <c r="A36" t="s">
        <v>25</v>
      </c>
      <c r="D36" s="13">
        <f>D23-D34</f>
        <v>-113735</v>
      </c>
      <c r="E36" s="14"/>
      <c r="F36" s="13">
        <f>F23-F34</f>
        <v>-106405</v>
      </c>
    </row>
    <row r="37" spans="4:6" ht="12.75">
      <c r="D37" s="13"/>
      <c r="E37" s="14"/>
      <c r="F37" s="13"/>
    </row>
    <row r="38" spans="4:6" ht="13.5" thickBot="1">
      <c r="D38" s="15">
        <f>D10+D11+D12+D13+D14+D36</f>
        <v>-85394</v>
      </c>
      <c r="E38" s="14"/>
      <c r="F38" s="15">
        <f>F10+F11+F12+F13+F14+F36</f>
        <v>-78035</v>
      </c>
    </row>
    <row r="39" spans="4:6" ht="13.5" thickTop="1">
      <c r="D39" s="14"/>
      <c r="E39" s="14"/>
      <c r="F39" s="14"/>
    </row>
    <row r="40" spans="1:6" ht="12.75">
      <c r="A40" t="s">
        <v>26</v>
      </c>
      <c r="D40" s="13">
        <v>19998</v>
      </c>
      <c r="E40" s="14"/>
      <c r="F40" s="13">
        <v>19998</v>
      </c>
    </row>
    <row r="41" spans="1:6" ht="12.75">
      <c r="A41" t="s">
        <v>27</v>
      </c>
      <c r="D41" s="13">
        <f>367+75+58-2527-97538-7391+1498-1112-656+59+13+1575</f>
        <v>-105579</v>
      </c>
      <c r="E41" s="14"/>
      <c r="F41" s="13">
        <v>-98221</v>
      </c>
    </row>
    <row r="42" spans="4:6" ht="12.75">
      <c r="D42" s="21"/>
      <c r="E42" s="14"/>
      <c r="F42" s="21"/>
    </row>
    <row r="43" spans="1:6" ht="12.75">
      <c r="A43" t="s">
        <v>28</v>
      </c>
      <c r="D43" s="13">
        <f>SUM(D40:D42)</f>
        <v>-85581</v>
      </c>
      <c r="E43" s="14"/>
      <c r="F43" s="13">
        <f>SUM(F40:F42)</f>
        <v>-78223</v>
      </c>
    </row>
    <row r="44" spans="4:6" ht="12.75">
      <c r="D44" s="13"/>
      <c r="E44" s="14"/>
      <c r="F44" s="13"/>
    </row>
    <row r="45" spans="1:6" ht="12.75">
      <c r="A45" t="s">
        <v>29</v>
      </c>
      <c r="D45" s="13">
        <v>187</v>
      </c>
      <c r="E45" s="14"/>
      <c r="F45" s="13">
        <v>188</v>
      </c>
    </row>
    <row r="46" spans="1:6" ht="12.75">
      <c r="A46" t="s">
        <v>30</v>
      </c>
      <c r="D46" s="13">
        <v>0</v>
      </c>
      <c r="E46" s="14"/>
      <c r="F46" s="13">
        <v>0</v>
      </c>
    </row>
    <row r="47" spans="2:6" ht="12.75">
      <c r="B47" t="s">
        <v>31</v>
      </c>
      <c r="D47" s="13">
        <v>0</v>
      </c>
      <c r="E47" s="14"/>
      <c r="F47" s="13">
        <v>0</v>
      </c>
    </row>
    <row r="48" spans="2:6" ht="12.75">
      <c r="B48" t="s">
        <v>32</v>
      </c>
      <c r="D48" s="13">
        <v>0</v>
      </c>
      <c r="E48" s="14"/>
      <c r="F48" s="13">
        <v>0</v>
      </c>
    </row>
    <row r="49" spans="2:6" ht="12.75">
      <c r="B49" t="s">
        <v>33</v>
      </c>
      <c r="D49" s="13">
        <v>0</v>
      </c>
      <c r="E49" s="14"/>
      <c r="F49" s="13">
        <v>0</v>
      </c>
    </row>
    <row r="50" spans="4:6" ht="12.75">
      <c r="D50" s="13"/>
      <c r="E50" s="14"/>
      <c r="F50" s="13"/>
    </row>
    <row r="51" spans="4:6" ht="13.5" thickBot="1">
      <c r="D51" s="15">
        <f>SUM(D43:D50)</f>
        <v>-85394</v>
      </c>
      <c r="E51" s="14"/>
      <c r="F51" s="15">
        <f>SUM(F43:F50)</f>
        <v>-78035</v>
      </c>
    </row>
    <row r="52" spans="4:6" ht="13.5" thickTop="1">
      <c r="D52" s="14"/>
      <c r="E52" s="14"/>
      <c r="F52" s="14"/>
    </row>
    <row r="53" spans="1:6" ht="12.75">
      <c r="A53" t="s">
        <v>34</v>
      </c>
      <c r="D53" s="12">
        <f>D43/19998</f>
        <v>-4.2794779477947795</v>
      </c>
      <c r="E53" s="13"/>
      <c r="F53" s="12">
        <f>F43/19998</f>
        <v>-3.9115411541154117</v>
      </c>
    </row>
    <row r="54" spans="4:6" ht="12.75">
      <c r="D54" s="13"/>
      <c r="E54" s="13"/>
      <c r="F54" s="13"/>
    </row>
    <row r="55" spans="4:6" ht="12.75">
      <c r="D55" s="13"/>
      <c r="E55" s="13"/>
      <c r="F55" s="13"/>
    </row>
    <row r="56" spans="4:6" ht="12.75">
      <c r="D56" s="13"/>
      <c r="E56" s="13"/>
      <c r="F56" s="13"/>
    </row>
    <row r="57" ht="12.75">
      <c r="A57" t="s">
        <v>35</v>
      </c>
    </row>
    <row r="58" ht="12.75">
      <c r="A58" t="s">
        <v>36</v>
      </c>
    </row>
  </sheetData>
  <printOptions/>
  <pageMargins left="0.75" right="0.27" top="0.63" bottom="0.5" header="0.5" footer="0.4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workbookViewId="0" topLeftCell="A10">
      <selection activeCell="B12" sqref="B12"/>
    </sheetView>
  </sheetViews>
  <sheetFormatPr defaultColWidth="9.140625" defaultRowHeight="12.75"/>
  <cols>
    <col min="1" max="1" width="6.00390625" style="31" customWidth="1"/>
    <col min="2" max="2" width="22.8515625" style="0" customWidth="1"/>
    <col min="3" max="3" width="15.8515625" style="30" customWidth="1"/>
    <col min="4" max="4" width="18.57421875" style="30" customWidth="1"/>
    <col min="5" max="5" width="16.28125" style="30" customWidth="1"/>
    <col min="6" max="6" width="20.00390625" style="30" customWidth="1"/>
  </cols>
  <sheetData>
    <row r="1" spans="3:6" ht="12.75">
      <c r="C1" s="51"/>
      <c r="D1" s="52"/>
      <c r="E1" s="51"/>
      <c r="F1" s="52"/>
    </row>
    <row r="2" spans="1:6" ht="13.5" customHeight="1">
      <c r="A2" s="141" t="s">
        <v>37</v>
      </c>
      <c r="B2" s="141"/>
      <c r="C2" s="141"/>
      <c r="D2" s="141"/>
      <c r="E2" s="141"/>
      <c r="F2" s="141"/>
    </row>
    <row r="3" spans="1:6" ht="12.75">
      <c r="A3" s="142" t="s">
        <v>38</v>
      </c>
      <c r="B3" s="142"/>
      <c r="C3" s="142"/>
      <c r="D3" s="142"/>
      <c r="E3" s="142"/>
      <c r="F3" s="142"/>
    </row>
    <row r="4" spans="3:6" ht="12.75">
      <c r="C4" s="53"/>
      <c r="D4" s="52"/>
      <c r="E4" s="51"/>
      <c r="F4" s="52"/>
    </row>
    <row r="5" spans="1:6" ht="12.75">
      <c r="A5" s="143" t="s">
        <v>361</v>
      </c>
      <c r="B5" s="143"/>
      <c r="C5" s="143"/>
      <c r="D5" s="143"/>
      <c r="E5" s="143"/>
      <c r="F5" s="143"/>
    </row>
    <row r="6" spans="3:6" ht="12.75">
      <c r="C6" s="53"/>
      <c r="D6" s="52"/>
      <c r="E6" s="51"/>
      <c r="F6" s="52"/>
    </row>
    <row r="7" spans="1:6" s="9" customFormat="1" ht="12.75">
      <c r="A7" s="54"/>
      <c r="B7" s="10"/>
      <c r="C7" s="144" t="s">
        <v>148</v>
      </c>
      <c r="D7" s="144"/>
      <c r="E7" s="144" t="s">
        <v>149</v>
      </c>
      <c r="F7" s="144"/>
    </row>
    <row r="8" spans="1:6" s="9" customFormat="1" ht="12.75">
      <c r="A8" s="54"/>
      <c r="C8" s="125" t="s">
        <v>131</v>
      </c>
      <c r="D8" s="125" t="s">
        <v>132</v>
      </c>
      <c r="E8" s="125" t="s">
        <v>131</v>
      </c>
      <c r="F8" s="125" t="s">
        <v>132</v>
      </c>
    </row>
    <row r="9" spans="1:6" s="9" customFormat="1" ht="12.75">
      <c r="A9" s="54"/>
      <c r="C9" s="124" t="s">
        <v>4</v>
      </c>
      <c r="D9" s="124" t="s">
        <v>4</v>
      </c>
      <c r="E9" s="124" t="s">
        <v>4</v>
      </c>
      <c r="F9" s="124" t="s">
        <v>4</v>
      </c>
    </row>
    <row r="10" spans="1:6" s="9" customFormat="1" ht="12.75">
      <c r="A10" s="54"/>
      <c r="C10" s="117"/>
      <c r="D10" s="117"/>
      <c r="E10" s="117"/>
      <c r="F10" s="117"/>
    </row>
    <row r="11" spans="1:6" s="9" customFormat="1" ht="13.5" thickBot="1">
      <c r="A11" s="54"/>
      <c r="B11" s="9" t="s">
        <v>41</v>
      </c>
      <c r="C11" s="128">
        <v>2115</v>
      </c>
      <c r="D11" s="128">
        <v>3064</v>
      </c>
      <c r="E11" s="128">
        <v>5338</v>
      </c>
      <c r="F11" s="128">
        <v>12023</v>
      </c>
    </row>
    <row r="12" spans="1:6" s="9" customFormat="1" ht="24" customHeight="1">
      <c r="A12" s="54"/>
      <c r="B12" s="9" t="s">
        <v>364</v>
      </c>
      <c r="C12" s="117">
        <f>C16-C14-C13</f>
        <v>-1112</v>
      </c>
      <c r="D12" s="117">
        <f>D16-D14-D13</f>
        <v>-1784</v>
      </c>
      <c r="E12" s="117">
        <f>E16-E14-E13</f>
        <v>-2830</v>
      </c>
      <c r="F12" s="117">
        <f>F16-F14-F13</f>
        <v>-3125</v>
      </c>
    </row>
    <row r="13" spans="1:6" s="9" customFormat="1" ht="12.75">
      <c r="A13" s="54"/>
      <c r="B13" s="9" t="s">
        <v>365</v>
      </c>
      <c r="C13" s="117">
        <v>41</v>
      </c>
      <c r="D13" s="117">
        <v>0</v>
      </c>
      <c r="E13" s="117">
        <v>68</v>
      </c>
      <c r="F13" s="117">
        <v>0</v>
      </c>
    </row>
    <row r="14" spans="1:6" s="9" customFormat="1" ht="12.75">
      <c r="A14" s="54"/>
      <c r="B14" s="127" t="s">
        <v>196</v>
      </c>
      <c r="C14" s="117">
        <f>CIS!D25</f>
        <v>-2214</v>
      </c>
      <c r="D14" s="117">
        <f>CIS!E25</f>
        <v>-2055</v>
      </c>
      <c r="E14" s="117">
        <f>CIS!F25</f>
        <v>-6326</v>
      </c>
      <c r="F14" s="117">
        <f>CIS!G25</f>
        <v>-6267</v>
      </c>
    </row>
    <row r="15" spans="1:6" s="9" customFormat="1" ht="12.75">
      <c r="A15" s="54"/>
      <c r="B15" s="127"/>
      <c r="C15" s="115"/>
      <c r="D15" s="115"/>
      <c r="E15" s="115"/>
      <c r="F15" s="115"/>
    </row>
    <row r="16" spans="1:6" s="9" customFormat="1" ht="23.25" customHeight="1">
      <c r="A16" s="54"/>
      <c r="B16" s="9" t="s">
        <v>362</v>
      </c>
      <c r="C16" s="117">
        <v>-3285</v>
      </c>
      <c r="D16" s="117">
        <v>-3839</v>
      </c>
      <c r="E16" s="117">
        <v>-9088</v>
      </c>
      <c r="F16" s="117">
        <v>-9392</v>
      </c>
    </row>
    <row r="17" spans="1:6" s="9" customFormat="1" ht="12.75">
      <c r="A17" s="54"/>
      <c r="C17" s="117"/>
      <c r="D17" s="117"/>
      <c r="E17" s="117"/>
      <c r="F17" s="117"/>
    </row>
    <row r="18" spans="1:6" s="9" customFormat="1" ht="12.75">
      <c r="A18" s="54"/>
      <c r="B18" s="127" t="s">
        <v>363</v>
      </c>
      <c r="C18" s="117">
        <v>0</v>
      </c>
      <c r="D18" s="117">
        <v>0</v>
      </c>
      <c r="E18" s="117">
        <v>0</v>
      </c>
      <c r="F18" s="117">
        <v>0</v>
      </c>
    </row>
    <row r="19" spans="1:6" s="9" customFormat="1" ht="12.75">
      <c r="A19" s="54"/>
      <c r="C19" s="117"/>
      <c r="D19" s="117"/>
      <c r="E19" s="117"/>
      <c r="F19" s="117"/>
    </row>
    <row r="20" spans="1:6" s="9" customFormat="1" ht="13.5" thickBot="1">
      <c r="A20" s="54"/>
      <c r="B20" s="9" t="s">
        <v>280</v>
      </c>
      <c r="C20" s="129">
        <f>C16-C18</f>
        <v>-3285</v>
      </c>
      <c r="D20" s="129">
        <f>D16-D18</f>
        <v>-3839</v>
      </c>
      <c r="E20" s="129">
        <f>E16-E18</f>
        <v>-9088</v>
      </c>
      <c r="F20" s="129">
        <f>F16-F18</f>
        <v>-9392</v>
      </c>
    </row>
    <row r="21" spans="1:6" s="9" customFormat="1" ht="13.5" thickTop="1">
      <c r="A21" s="54"/>
      <c r="C21" s="117"/>
      <c r="D21" s="117"/>
      <c r="E21" s="117"/>
      <c r="F21" s="117"/>
    </row>
    <row r="22" spans="1:6" s="9" customFormat="1" ht="12.75">
      <c r="A22" s="54"/>
      <c r="B22" s="9" t="s">
        <v>366</v>
      </c>
      <c r="C22" s="117"/>
      <c r="D22" s="117"/>
      <c r="E22" s="117"/>
      <c r="F22" s="117"/>
    </row>
    <row r="23" spans="1:6" s="9" customFormat="1" ht="12.75">
      <c r="A23" s="54"/>
      <c r="B23" s="9" t="s">
        <v>367</v>
      </c>
      <c r="C23" s="126">
        <f>C20/19998*100</f>
        <v>-16.426642664266428</v>
      </c>
      <c r="D23" s="126">
        <f>D20/19998*100</f>
        <v>-19.196919691969196</v>
      </c>
      <c r="E23" s="126">
        <f>E20/19998*100</f>
        <v>-45.44454445444545</v>
      </c>
      <c r="F23" s="126">
        <f>F20/19998*100</f>
        <v>-46.96469646964697</v>
      </c>
    </row>
    <row r="24" spans="1:6" s="9" customFormat="1" ht="12.75">
      <c r="A24" s="54"/>
      <c r="C24" s="127"/>
      <c r="D24" s="127"/>
      <c r="E24" s="127"/>
      <c r="F24" s="127"/>
    </row>
  </sheetData>
  <mergeCells count="5">
    <mergeCell ref="A2:F2"/>
    <mergeCell ref="A3:F3"/>
    <mergeCell ref="A5:F5"/>
    <mergeCell ref="C7:D7"/>
    <mergeCell ref="E7:F7"/>
  </mergeCells>
  <printOptions/>
  <pageMargins left="0.41" right="0.45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zoomScale="90" zoomScaleNormal="90" workbookViewId="0" topLeftCell="B61">
      <selection activeCell="A1" sqref="A1"/>
    </sheetView>
  </sheetViews>
  <sheetFormatPr defaultColWidth="9.140625" defaultRowHeight="12.75"/>
  <cols>
    <col min="1" max="1" width="2.00390625" style="31" hidden="1" customWidth="1"/>
    <col min="2" max="2" width="4.7109375" style="55" customWidth="1"/>
    <col min="3" max="3" width="24.421875" style="0" customWidth="1"/>
    <col min="4" max="4" width="16.8515625" style="30" customWidth="1"/>
    <col min="5" max="5" width="20.28125" style="30" customWidth="1"/>
    <col min="6" max="6" width="16.421875" style="30" customWidth="1"/>
    <col min="7" max="7" width="20.28125" style="30" customWidth="1"/>
  </cols>
  <sheetData>
    <row r="1" spans="4:7" ht="12.75">
      <c r="D1" s="51"/>
      <c r="E1" s="52"/>
      <c r="F1" s="51"/>
      <c r="G1" s="52"/>
    </row>
    <row r="2" spans="1:7" ht="13.5" customHeight="1">
      <c r="A2" s="141" t="s">
        <v>37</v>
      </c>
      <c r="B2" s="141"/>
      <c r="C2" s="141"/>
      <c r="D2" s="141"/>
      <c r="E2" s="141"/>
      <c r="F2" s="141"/>
      <c r="G2" s="141"/>
    </row>
    <row r="3" spans="1:7" ht="12.75">
      <c r="A3" s="142" t="s">
        <v>38</v>
      </c>
      <c r="B3" s="142"/>
      <c r="C3" s="142"/>
      <c r="D3" s="142"/>
      <c r="E3" s="142"/>
      <c r="F3" s="142"/>
      <c r="G3" s="142"/>
    </row>
    <row r="4" spans="4:7" ht="12.75">
      <c r="D4" s="53"/>
      <c r="E4" s="52"/>
      <c r="F4" s="51"/>
      <c r="G4" s="52"/>
    </row>
    <row r="5" spans="1:7" ht="12.75">
      <c r="A5" s="143" t="s">
        <v>311</v>
      </c>
      <c r="B5" s="143"/>
      <c r="C5" s="143"/>
      <c r="D5" s="143"/>
      <c r="E5" s="143"/>
      <c r="F5" s="143"/>
      <c r="G5" s="143"/>
    </row>
    <row r="6" spans="4:7" ht="12.75">
      <c r="D6" s="53"/>
      <c r="E6" s="52"/>
      <c r="F6" s="51"/>
      <c r="G6" s="52"/>
    </row>
    <row r="7" spans="1:7" s="9" customFormat="1" ht="12.75">
      <c r="A7" s="54"/>
      <c r="B7" s="56"/>
      <c r="C7" s="33"/>
      <c r="D7" s="147" t="s">
        <v>187</v>
      </c>
      <c r="E7" s="148"/>
      <c r="F7" s="148" t="s">
        <v>188</v>
      </c>
      <c r="G7" s="149"/>
    </row>
    <row r="8" spans="1:7" s="9" customFormat="1" ht="12.75">
      <c r="A8" s="54"/>
      <c r="B8" s="64"/>
      <c r="C8" s="18"/>
      <c r="D8" s="103" t="s">
        <v>150</v>
      </c>
      <c r="E8" s="103" t="s">
        <v>151</v>
      </c>
      <c r="F8" s="103" t="s">
        <v>150</v>
      </c>
      <c r="G8" s="103" t="s">
        <v>151</v>
      </c>
    </row>
    <row r="9" spans="1:7" s="9" customFormat="1" ht="12.75">
      <c r="A9" s="54"/>
      <c r="B9" s="64"/>
      <c r="C9" s="18"/>
      <c r="D9" s="104" t="s">
        <v>39</v>
      </c>
      <c r="E9" s="104" t="s">
        <v>152</v>
      </c>
      <c r="F9" s="104" t="s">
        <v>40</v>
      </c>
      <c r="G9" s="104" t="s">
        <v>152</v>
      </c>
    </row>
    <row r="10" spans="1:7" s="9" customFormat="1" ht="12.75">
      <c r="A10" s="54"/>
      <c r="B10" s="64"/>
      <c r="C10" s="18"/>
      <c r="D10" s="104"/>
      <c r="E10" s="104" t="s">
        <v>153</v>
      </c>
      <c r="F10" s="104"/>
      <c r="G10" s="104" t="s">
        <v>154</v>
      </c>
    </row>
    <row r="11" spans="1:7" s="9" customFormat="1" ht="12.75">
      <c r="A11" s="54"/>
      <c r="B11" s="64"/>
      <c r="C11" s="18"/>
      <c r="D11" s="105" t="s">
        <v>131</v>
      </c>
      <c r="E11" s="105" t="s">
        <v>132</v>
      </c>
      <c r="F11" s="105" t="s">
        <v>131</v>
      </c>
      <c r="G11" s="105" t="s">
        <v>132</v>
      </c>
    </row>
    <row r="12" spans="1:7" s="9" customFormat="1" ht="12.75">
      <c r="A12" s="54"/>
      <c r="B12" s="58"/>
      <c r="C12" s="36"/>
      <c r="D12" s="106" t="s">
        <v>4</v>
      </c>
      <c r="E12" s="106" t="s">
        <v>4</v>
      </c>
      <c r="F12" s="106" t="s">
        <v>4</v>
      </c>
      <c r="G12" s="106" t="s">
        <v>4</v>
      </c>
    </row>
    <row r="13" spans="1:8" ht="12.75">
      <c r="A13" s="54"/>
      <c r="B13" s="60" t="s">
        <v>157</v>
      </c>
      <c r="C13" s="39" t="s">
        <v>41</v>
      </c>
      <c r="D13" s="107">
        <v>2115</v>
      </c>
      <c r="E13" s="107">
        <v>3064</v>
      </c>
      <c r="F13" s="107">
        <v>5338</v>
      </c>
      <c r="G13" s="107">
        <v>12023</v>
      </c>
      <c r="H13" s="9"/>
    </row>
    <row r="14" spans="2:7" ht="12.75">
      <c r="B14" s="61" t="s">
        <v>134</v>
      </c>
      <c r="C14" s="40"/>
      <c r="D14" s="108"/>
      <c r="E14" s="108"/>
      <c r="F14" s="108"/>
      <c r="G14" s="108"/>
    </row>
    <row r="15" spans="2:7" ht="12.75">
      <c r="B15" s="59" t="s">
        <v>189</v>
      </c>
      <c r="C15" s="41" t="s">
        <v>191</v>
      </c>
      <c r="D15" s="109">
        <v>0</v>
      </c>
      <c r="E15" s="109">
        <v>0</v>
      </c>
      <c r="F15" s="109">
        <v>0</v>
      </c>
      <c r="G15" s="109">
        <v>0</v>
      </c>
    </row>
    <row r="16" spans="2:7" ht="12.75">
      <c r="B16" s="59" t="s">
        <v>190</v>
      </c>
      <c r="C16" s="41" t="s">
        <v>192</v>
      </c>
      <c r="D16" s="109">
        <v>127</v>
      </c>
      <c r="E16" s="109">
        <v>192</v>
      </c>
      <c r="F16" s="109">
        <v>2360</v>
      </c>
      <c r="G16" s="109">
        <v>342</v>
      </c>
    </row>
    <row r="17" spans="2:7" ht="12.75">
      <c r="B17" s="60" t="s">
        <v>158</v>
      </c>
      <c r="C17" s="39" t="s">
        <v>214</v>
      </c>
      <c r="D17" s="107">
        <f>D29-D28-D26-D25</f>
        <v>-882</v>
      </c>
      <c r="E17" s="107">
        <v>-499</v>
      </c>
      <c r="F17" s="107">
        <f>F29-F28-F26-F25</f>
        <v>-2183</v>
      </c>
      <c r="G17" s="107">
        <v>-2450</v>
      </c>
    </row>
    <row r="18" spans="2:7" ht="12.75">
      <c r="B18" s="62" t="s">
        <v>134</v>
      </c>
      <c r="C18" s="63" t="s">
        <v>215</v>
      </c>
      <c r="D18" s="130"/>
      <c r="E18" s="130"/>
      <c r="F18" s="130"/>
      <c r="G18" s="130"/>
    </row>
    <row r="19" spans="2:7" ht="12.75">
      <c r="B19" s="62"/>
      <c r="C19" s="63" t="s">
        <v>216</v>
      </c>
      <c r="D19" s="130"/>
      <c r="E19" s="130"/>
      <c r="F19" s="130"/>
      <c r="G19" s="130"/>
    </row>
    <row r="20" spans="2:7" ht="12.75">
      <c r="B20" s="62"/>
      <c r="C20" s="63" t="s">
        <v>217</v>
      </c>
      <c r="D20" s="130"/>
      <c r="E20" s="130"/>
      <c r="F20" s="130"/>
      <c r="G20" s="130"/>
    </row>
    <row r="21" spans="2:7" ht="12.75">
      <c r="B21" s="62"/>
      <c r="C21" s="63" t="s">
        <v>218</v>
      </c>
      <c r="D21" s="130"/>
      <c r="E21" s="130"/>
      <c r="F21" s="130"/>
      <c r="G21" s="130"/>
    </row>
    <row r="22" spans="2:7" ht="12.75">
      <c r="B22" s="62"/>
      <c r="C22" s="63" t="s">
        <v>195</v>
      </c>
      <c r="D22" s="130"/>
      <c r="E22" s="130"/>
      <c r="F22" s="130"/>
      <c r="G22" s="130"/>
    </row>
    <row r="23" spans="2:7" ht="12.75">
      <c r="B23" s="62"/>
      <c r="C23" s="63" t="s">
        <v>194</v>
      </c>
      <c r="D23" s="130"/>
      <c r="E23" s="130"/>
      <c r="F23" s="130"/>
      <c r="G23" s="130"/>
    </row>
    <row r="24" spans="2:7" ht="12.75">
      <c r="B24" s="61"/>
      <c r="C24" s="40" t="s">
        <v>195</v>
      </c>
      <c r="D24" s="108"/>
      <c r="E24" s="108"/>
      <c r="F24" s="108"/>
      <c r="G24" s="108"/>
    </row>
    <row r="25" spans="2:7" ht="12.75">
      <c r="B25" s="59" t="s">
        <v>189</v>
      </c>
      <c r="C25" s="41" t="s">
        <v>196</v>
      </c>
      <c r="D25" s="109">
        <v>-2214</v>
      </c>
      <c r="E25" s="109">
        <v>-2055</v>
      </c>
      <c r="F25" s="109">
        <v>-6326</v>
      </c>
      <c r="G25" s="109">
        <v>-6267</v>
      </c>
    </row>
    <row r="26" spans="2:7" ht="12.75">
      <c r="B26" s="60" t="s">
        <v>190</v>
      </c>
      <c r="C26" s="39" t="s">
        <v>197</v>
      </c>
      <c r="D26" s="107">
        <v>-189</v>
      </c>
      <c r="E26" s="107">
        <v>-265</v>
      </c>
      <c r="F26" s="107">
        <v>-580</v>
      </c>
      <c r="G26" s="107">
        <v>-788</v>
      </c>
    </row>
    <row r="27" spans="2:7" ht="12.75">
      <c r="B27" s="61"/>
      <c r="C27" s="40" t="s">
        <v>193</v>
      </c>
      <c r="D27" s="108"/>
      <c r="E27" s="108"/>
      <c r="F27" s="108"/>
      <c r="G27" s="108"/>
    </row>
    <row r="28" spans="2:7" ht="12.75">
      <c r="B28" s="59" t="s">
        <v>198</v>
      </c>
      <c r="C28" s="41" t="s">
        <v>199</v>
      </c>
      <c r="D28" s="109">
        <v>0</v>
      </c>
      <c r="E28" s="109">
        <v>-1022</v>
      </c>
      <c r="F28" s="109">
        <v>0</v>
      </c>
      <c r="G28" s="109">
        <v>105</v>
      </c>
    </row>
    <row r="29" spans="2:7" ht="12.75">
      <c r="B29" s="60" t="s">
        <v>200</v>
      </c>
      <c r="C29" s="39" t="s">
        <v>219</v>
      </c>
      <c r="D29" s="107">
        <v>-3285</v>
      </c>
      <c r="E29" s="107">
        <v>-3841</v>
      </c>
      <c r="F29" s="107">
        <v>-9089</v>
      </c>
      <c r="G29" s="107">
        <v>-9400</v>
      </c>
    </row>
    <row r="30" spans="2:7" ht="12.75">
      <c r="B30" s="62"/>
      <c r="C30" s="63" t="s">
        <v>220</v>
      </c>
      <c r="D30" s="130"/>
      <c r="E30" s="130"/>
      <c r="F30" s="130"/>
      <c r="G30" s="130"/>
    </row>
    <row r="31" spans="2:7" ht="12.75">
      <c r="B31" s="61"/>
      <c r="C31" s="40" t="s">
        <v>195</v>
      </c>
      <c r="D31" s="108"/>
      <c r="E31" s="108"/>
      <c r="F31" s="108"/>
      <c r="G31" s="108"/>
    </row>
    <row r="32" spans="2:7" ht="12.75">
      <c r="B32" s="60" t="s">
        <v>201</v>
      </c>
      <c r="C32" s="39" t="s">
        <v>221</v>
      </c>
      <c r="D32" s="107">
        <v>0</v>
      </c>
      <c r="E32" s="107">
        <v>0</v>
      </c>
      <c r="F32" s="107">
        <v>0</v>
      </c>
      <c r="G32" s="107">
        <v>0</v>
      </c>
    </row>
    <row r="33" spans="2:7" ht="12.75">
      <c r="B33" s="61"/>
      <c r="C33" s="40" t="s">
        <v>222</v>
      </c>
      <c r="D33" s="108"/>
      <c r="E33" s="108"/>
      <c r="F33" s="108"/>
      <c r="G33" s="108"/>
    </row>
    <row r="34" spans="2:7" ht="12.75">
      <c r="B34" s="60" t="s">
        <v>223</v>
      </c>
      <c r="C34" s="39" t="s">
        <v>219</v>
      </c>
      <c r="D34" s="107">
        <v>-3285</v>
      </c>
      <c r="E34" s="107">
        <v>-3841</v>
      </c>
      <c r="F34" s="107">
        <v>-9089</v>
      </c>
      <c r="G34" s="107">
        <v>-9400</v>
      </c>
    </row>
    <row r="35" spans="2:7" ht="12.75">
      <c r="B35" s="62"/>
      <c r="C35" s="63" t="s">
        <v>220</v>
      </c>
      <c r="D35" s="130"/>
      <c r="E35" s="130"/>
      <c r="F35" s="130"/>
      <c r="G35" s="130"/>
    </row>
    <row r="36" spans="2:7" ht="12.75">
      <c r="B36" s="62"/>
      <c r="C36" s="63" t="s">
        <v>224</v>
      </c>
      <c r="D36" s="130"/>
      <c r="E36" s="130"/>
      <c r="F36" s="130"/>
      <c r="G36" s="130"/>
    </row>
    <row r="37" spans="2:7" ht="12.75">
      <c r="B37" s="62"/>
      <c r="C37" s="63" t="s">
        <v>221</v>
      </c>
      <c r="D37" s="130"/>
      <c r="E37" s="130"/>
      <c r="F37" s="130"/>
      <c r="G37" s="130"/>
    </row>
    <row r="38" spans="2:7" ht="12.75">
      <c r="B38" s="61"/>
      <c r="C38" s="40" t="s">
        <v>222</v>
      </c>
      <c r="D38" s="108"/>
      <c r="E38" s="108"/>
      <c r="F38" s="108"/>
      <c r="G38" s="108"/>
    </row>
    <row r="39" spans="2:7" ht="12.75">
      <c r="B39" s="59" t="s">
        <v>202</v>
      </c>
      <c r="C39" s="41" t="s">
        <v>203</v>
      </c>
      <c r="D39" s="109">
        <v>0</v>
      </c>
      <c r="E39" s="109">
        <v>0</v>
      </c>
      <c r="F39" s="109">
        <v>0</v>
      </c>
      <c r="G39" s="109">
        <v>0</v>
      </c>
    </row>
    <row r="40" spans="2:7" ht="12.75">
      <c r="B40" s="60" t="s">
        <v>204</v>
      </c>
      <c r="C40" s="39" t="s">
        <v>225</v>
      </c>
      <c r="D40" s="107">
        <v>-3285</v>
      </c>
      <c r="E40" s="107">
        <v>-3841</v>
      </c>
      <c r="F40" s="107">
        <v>-9089</v>
      </c>
      <c r="G40" s="107">
        <v>-9400</v>
      </c>
    </row>
    <row r="41" spans="2:7" ht="12.75">
      <c r="B41" s="62" t="s">
        <v>204</v>
      </c>
      <c r="C41" s="63" t="s">
        <v>226</v>
      </c>
      <c r="D41" s="130"/>
      <c r="E41" s="130"/>
      <c r="F41" s="130"/>
      <c r="G41" s="130"/>
    </row>
    <row r="42" spans="2:7" ht="12.75">
      <c r="B42" s="61"/>
      <c r="C42" s="40" t="s">
        <v>227</v>
      </c>
      <c r="D42" s="108"/>
      <c r="E42" s="108"/>
      <c r="F42" s="108"/>
      <c r="G42" s="108"/>
    </row>
    <row r="43" spans="2:7" ht="12.75">
      <c r="B43" s="59" t="s">
        <v>205</v>
      </c>
      <c r="C43" s="41" t="s">
        <v>29</v>
      </c>
      <c r="D43" s="109">
        <v>0</v>
      </c>
      <c r="E43" s="109">
        <v>2</v>
      </c>
      <c r="F43" s="109">
        <v>1</v>
      </c>
      <c r="G43" s="109">
        <v>8</v>
      </c>
    </row>
    <row r="44" spans="2:7" ht="12.75">
      <c r="B44" s="60" t="s">
        <v>207</v>
      </c>
      <c r="C44" s="39" t="s">
        <v>206</v>
      </c>
      <c r="D44" s="107">
        <v>0</v>
      </c>
      <c r="E44" s="107">
        <v>0</v>
      </c>
      <c r="F44" s="107">
        <v>0</v>
      </c>
      <c r="G44" s="107">
        <v>0</v>
      </c>
    </row>
    <row r="45" spans="2:7" ht="12.75">
      <c r="B45" s="61"/>
      <c r="C45" s="40" t="s">
        <v>228</v>
      </c>
      <c r="D45" s="108"/>
      <c r="E45" s="108"/>
      <c r="F45" s="108"/>
      <c r="G45" s="108"/>
    </row>
    <row r="46" spans="2:7" ht="12.75">
      <c r="B46" s="60" t="s">
        <v>208</v>
      </c>
      <c r="C46" s="39" t="s">
        <v>229</v>
      </c>
      <c r="D46" s="107">
        <v>-3285</v>
      </c>
      <c r="E46" s="107">
        <v>-3839</v>
      </c>
      <c r="F46" s="107">
        <v>-9088</v>
      </c>
      <c r="G46" s="107">
        <v>-9392</v>
      </c>
    </row>
    <row r="47" spans="2:7" ht="12.75">
      <c r="B47" s="62"/>
      <c r="C47" s="63" t="s">
        <v>230</v>
      </c>
      <c r="D47" s="130"/>
      <c r="E47" s="130"/>
      <c r="F47" s="130"/>
      <c r="G47" s="130"/>
    </row>
    <row r="48" spans="2:7" ht="12.75">
      <c r="B48" s="62"/>
      <c r="C48" s="63" t="s">
        <v>231</v>
      </c>
      <c r="D48" s="130"/>
      <c r="E48" s="130"/>
      <c r="F48" s="130"/>
      <c r="G48" s="130"/>
    </row>
    <row r="49" spans="2:7" ht="12.75">
      <c r="B49" s="61"/>
      <c r="C49" s="40" t="s">
        <v>232</v>
      </c>
      <c r="D49" s="108"/>
      <c r="E49" s="108"/>
      <c r="F49" s="108"/>
      <c r="G49" s="108"/>
    </row>
    <row r="50" spans="2:7" ht="12.75">
      <c r="B50" s="60" t="s">
        <v>211</v>
      </c>
      <c r="C50" s="39" t="s">
        <v>210</v>
      </c>
      <c r="D50" s="107">
        <v>0</v>
      </c>
      <c r="E50" s="107">
        <v>0</v>
      </c>
      <c r="F50" s="107">
        <v>0</v>
      </c>
      <c r="G50" s="107">
        <v>0</v>
      </c>
    </row>
    <row r="51" spans="2:7" ht="12.75">
      <c r="B51" s="61" t="s">
        <v>204</v>
      </c>
      <c r="C51" s="40"/>
      <c r="D51" s="108"/>
      <c r="E51" s="108"/>
      <c r="F51" s="108"/>
      <c r="G51" s="108"/>
    </row>
    <row r="52" spans="2:7" ht="12.75">
      <c r="B52" s="59" t="s">
        <v>205</v>
      </c>
      <c r="C52" s="41" t="s">
        <v>29</v>
      </c>
      <c r="D52" s="109">
        <v>0</v>
      </c>
      <c r="E52" s="109">
        <v>0</v>
      </c>
      <c r="F52" s="109">
        <v>0</v>
      </c>
      <c r="G52" s="109">
        <v>0</v>
      </c>
    </row>
    <row r="53" spans="2:7" ht="12.75">
      <c r="B53" s="60" t="s">
        <v>212</v>
      </c>
      <c r="C53" s="39" t="s">
        <v>210</v>
      </c>
      <c r="D53" s="107">
        <v>0</v>
      </c>
      <c r="E53" s="107">
        <v>0</v>
      </c>
      <c r="F53" s="107">
        <v>0</v>
      </c>
      <c r="G53" s="107">
        <v>0</v>
      </c>
    </row>
    <row r="54" spans="2:7" ht="12.75">
      <c r="B54" s="62"/>
      <c r="C54" s="63" t="s">
        <v>231</v>
      </c>
      <c r="D54" s="130"/>
      <c r="E54" s="130"/>
      <c r="F54" s="130"/>
      <c r="G54" s="130"/>
    </row>
    <row r="55" spans="2:7" ht="12.75">
      <c r="B55" s="61"/>
      <c r="C55" s="40" t="s">
        <v>232</v>
      </c>
      <c r="D55" s="108"/>
      <c r="E55" s="108"/>
      <c r="F55" s="108"/>
      <c r="G55" s="108"/>
    </row>
    <row r="56" spans="2:7" ht="12.75">
      <c r="B56" s="60" t="s">
        <v>213</v>
      </c>
      <c r="C56" s="39" t="s">
        <v>209</v>
      </c>
      <c r="D56" s="107">
        <v>-3285</v>
      </c>
      <c r="E56" s="107">
        <v>-3839</v>
      </c>
      <c r="F56" s="107">
        <v>-9088</v>
      </c>
      <c r="G56" s="107">
        <v>-9392</v>
      </c>
    </row>
    <row r="57" spans="2:7" ht="12.75">
      <c r="B57" s="62"/>
      <c r="C57" s="63" t="s">
        <v>231</v>
      </c>
      <c r="D57" s="130"/>
      <c r="E57" s="130"/>
      <c r="F57" s="130"/>
      <c r="G57" s="130"/>
    </row>
    <row r="58" spans="2:7" ht="12.75">
      <c r="B58" s="61"/>
      <c r="C58" s="40" t="s">
        <v>232</v>
      </c>
      <c r="D58" s="108"/>
      <c r="E58" s="108"/>
      <c r="F58" s="108"/>
      <c r="G58" s="108"/>
    </row>
    <row r="59" spans="2:7" ht="12.75">
      <c r="B59" s="60" t="s">
        <v>159</v>
      </c>
      <c r="C59" s="39" t="s">
        <v>233</v>
      </c>
      <c r="D59" s="131"/>
      <c r="E59" s="112"/>
      <c r="F59" s="112"/>
      <c r="G59" s="113"/>
    </row>
    <row r="60" spans="2:7" ht="12.75">
      <c r="B60" s="62"/>
      <c r="C60" s="63" t="s">
        <v>234</v>
      </c>
      <c r="D60" s="132"/>
      <c r="E60" s="117"/>
      <c r="F60" s="117"/>
      <c r="G60" s="118"/>
    </row>
    <row r="61" spans="2:7" ht="12.75">
      <c r="B61" s="62"/>
      <c r="C61" s="63" t="s">
        <v>235</v>
      </c>
      <c r="D61" s="132"/>
      <c r="E61" s="117"/>
      <c r="F61" s="117"/>
      <c r="G61" s="118"/>
    </row>
    <row r="62" spans="2:7" ht="12.75">
      <c r="B62" s="62"/>
      <c r="C62" s="63" t="s">
        <v>236</v>
      </c>
      <c r="D62" s="132"/>
      <c r="E62" s="117"/>
      <c r="F62" s="117"/>
      <c r="G62" s="118"/>
    </row>
    <row r="63" spans="2:7" ht="12.75">
      <c r="B63" s="61"/>
      <c r="C63" s="40" t="s">
        <v>237</v>
      </c>
      <c r="D63" s="114"/>
      <c r="E63" s="115"/>
      <c r="F63" s="115"/>
      <c r="G63" s="119"/>
    </row>
    <row r="64" spans="2:7" ht="12.75">
      <c r="B64" s="60" t="s">
        <v>134</v>
      </c>
      <c r="C64" s="39" t="s">
        <v>238</v>
      </c>
      <c r="D64" s="111">
        <v>-16.43</v>
      </c>
      <c r="E64" s="111">
        <v>-19.2</v>
      </c>
      <c r="F64" s="111">
        <v>-45.44</v>
      </c>
      <c r="G64" s="111">
        <v>-46.96</v>
      </c>
    </row>
    <row r="65" spans="2:7" ht="12.75">
      <c r="B65" s="61"/>
      <c r="C65" s="40" t="s">
        <v>239</v>
      </c>
      <c r="D65" s="108"/>
      <c r="E65" s="108"/>
      <c r="F65" s="108"/>
      <c r="G65" s="108"/>
    </row>
    <row r="66" spans="2:7" ht="12.75">
      <c r="B66" s="60" t="s">
        <v>189</v>
      </c>
      <c r="C66" s="39" t="s">
        <v>240</v>
      </c>
      <c r="D66" s="107"/>
      <c r="E66" s="107"/>
      <c r="F66" s="107"/>
      <c r="G66" s="107"/>
    </row>
    <row r="67" spans="2:7" ht="12.75">
      <c r="B67" s="61"/>
      <c r="C67" s="40" t="s">
        <v>241</v>
      </c>
      <c r="D67" s="108"/>
      <c r="E67" s="108"/>
      <c r="F67" s="108"/>
      <c r="G67" s="108"/>
    </row>
    <row r="68" spans="2:7" ht="12.75">
      <c r="B68" s="60" t="s">
        <v>160</v>
      </c>
      <c r="C68" s="39" t="s">
        <v>167</v>
      </c>
      <c r="D68" s="107"/>
      <c r="E68" s="107"/>
      <c r="F68" s="107"/>
      <c r="G68" s="107"/>
    </row>
    <row r="69" spans="2:7" ht="12.75">
      <c r="B69" s="61" t="s">
        <v>134</v>
      </c>
      <c r="C69" s="40"/>
      <c r="D69" s="108"/>
      <c r="E69" s="108"/>
      <c r="F69" s="108"/>
      <c r="G69" s="108"/>
    </row>
    <row r="70" spans="2:7" ht="12.75">
      <c r="B70" s="59" t="s">
        <v>189</v>
      </c>
      <c r="C70" s="41" t="s">
        <v>242</v>
      </c>
      <c r="D70" s="133"/>
      <c r="E70" s="134"/>
      <c r="F70" s="134"/>
      <c r="G70" s="135"/>
    </row>
    <row r="71" spans="4:7" ht="12.75">
      <c r="D71" s="65"/>
      <c r="E71" s="65"/>
      <c r="F71" s="66"/>
      <c r="G71" s="66"/>
    </row>
    <row r="72" spans="2:7" ht="12.75">
      <c r="B72" s="56"/>
      <c r="C72" s="57"/>
      <c r="D72" s="145" t="s">
        <v>178</v>
      </c>
      <c r="E72" s="146"/>
      <c r="F72" s="136" t="s">
        <v>181</v>
      </c>
      <c r="G72" s="137"/>
    </row>
    <row r="73" spans="2:7" ht="12.75">
      <c r="B73" s="58"/>
      <c r="C73" s="36"/>
      <c r="D73" s="114"/>
      <c r="E73" s="119"/>
      <c r="F73" s="138" t="s">
        <v>179</v>
      </c>
      <c r="G73" s="116"/>
    </row>
    <row r="74" spans="2:7" ht="12.75">
      <c r="B74" s="56" t="s">
        <v>165</v>
      </c>
      <c r="C74" s="57" t="s">
        <v>169</v>
      </c>
      <c r="D74" s="139"/>
      <c r="E74" s="140">
        <v>-4.28</v>
      </c>
      <c r="F74" s="139"/>
      <c r="G74" s="140">
        <v>-3.91</v>
      </c>
    </row>
    <row r="75" spans="2:7" ht="12.75">
      <c r="B75" s="58"/>
      <c r="C75" s="36" t="s">
        <v>170</v>
      </c>
      <c r="D75" s="114"/>
      <c r="E75" s="119"/>
      <c r="F75" s="114"/>
      <c r="G75" s="119"/>
    </row>
  </sheetData>
  <mergeCells count="6">
    <mergeCell ref="D72:E72"/>
    <mergeCell ref="A2:G2"/>
    <mergeCell ref="A3:G3"/>
    <mergeCell ref="A5:G5"/>
    <mergeCell ref="D7:E7"/>
    <mergeCell ref="F7:G7"/>
  </mergeCells>
  <printOptions/>
  <pageMargins left="0.48" right="0.31" top="1" bottom="1" header="0.5" footer="0.5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31" customWidth="1"/>
    <col min="2" max="2" width="22.8515625" style="0" customWidth="1"/>
    <col min="3" max="3" width="15.8515625" style="30" customWidth="1"/>
    <col min="4" max="4" width="18.57421875" style="30" customWidth="1"/>
    <col min="5" max="5" width="16.28125" style="30" customWidth="1"/>
    <col min="6" max="6" width="18.28125" style="30" customWidth="1"/>
  </cols>
  <sheetData>
    <row r="1" spans="3:6" ht="12.75">
      <c r="C1" s="51"/>
      <c r="D1" s="52"/>
      <c r="E1" s="51"/>
      <c r="F1" s="52"/>
    </row>
    <row r="2" spans="1:6" ht="13.5" customHeight="1">
      <c r="A2" s="141" t="s">
        <v>37</v>
      </c>
      <c r="B2" s="141"/>
      <c r="C2" s="141"/>
      <c r="D2" s="141"/>
      <c r="E2" s="141"/>
      <c r="F2" s="141"/>
    </row>
    <row r="3" spans="1:6" ht="12.75">
      <c r="A3" s="142" t="s">
        <v>38</v>
      </c>
      <c r="B3" s="142"/>
      <c r="C3" s="142"/>
      <c r="D3" s="142"/>
      <c r="E3" s="142"/>
      <c r="F3" s="142"/>
    </row>
    <row r="4" spans="3:6" ht="12.75">
      <c r="C4" s="53"/>
      <c r="D4" s="52"/>
      <c r="E4" s="51"/>
      <c r="F4" s="52"/>
    </row>
    <row r="5" spans="1:6" ht="12.75">
      <c r="A5" s="143" t="s">
        <v>147</v>
      </c>
      <c r="B5" s="143"/>
      <c r="C5" s="143"/>
      <c r="D5" s="143"/>
      <c r="E5" s="143"/>
      <c r="F5" s="143"/>
    </row>
    <row r="6" spans="3:6" ht="12.75">
      <c r="C6" s="53"/>
      <c r="D6" s="52"/>
      <c r="E6" s="51"/>
      <c r="F6" s="52"/>
    </row>
    <row r="7" spans="1:6" s="9" customFormat="1" ht="12.75">
      <c r="A7" s="32"/>
      <c r="B7" s="33"/>
      <c r="C7" s="147" t="s">
        <v>148</v>
      </c>
      <c r="D7" s="149"/>
      <c r="E7" s="147" t="s">
        <v>149</v>
      </c>
      <c r="F7" s="149"/>
    </row>
    <row r="8" spans="1:6" s="9" customFormat="1" ht="12.75">
      <c r="A8" s="34"/>
      <c r="B8" s="18"/>
      <c r="C8" s="103" t="s">
        <v>150</v>
      </c>
      <c r="D8" s="103" t="s">
        <v>151</v>
      </c>
      <c r="E8" s="103" t="s">
        <v>150</v>
      </c>
      <c r="F8" s="103" t="s">
        <v>151</v>
      </c>
    </row>
    <row r="9" spans="1:6" s="9" customFormat="1" ht="12.75">
      <c r="A9" s="34"/>
      <c r="B9" s="18"/>
      <c r="C9" s="104" t="s">
        <v>39</v>
      </c>
      <c r="D9" s="104" t="s">
        <v>152</v>
      </c>
      <c r="E9" s="104" t="s">
        <v>40</v>
      </c>
      <c r="F9" s="104" t="s">
        <v>152</v>
      </c>
    </row>
    <row r="10" spans="1:6" s="9" customFormat="1" ht="12.75">
      <c r="A10" s="34"/>
      <c r="B10" s="18"/>
      <c r="C10" s="104"/>
      <c r="D10" s="104" t="s">
        <v>153</v>
      </c>
      <c r="E10" s="104"/>
      <c r="F10" s="104" t="s">
        <v>154</v>
      </c>
    </row>
    <row r="11" spans="1:6" s="9" customFormat="1" ht="12.75">
      <c r="A11" s="34"/>
      <c r="B11" s="18"/>
      <c r="C11" s="105" t="s">
        <v>131</v>
      </c>
      <c r="D11" s="105" t="s">
        <v>132</v>
      </c>
      <c r="E11" s="105" t="s">
        <v>131</v>
      </c>
      <c r="F11" s="105" t="s">
        <v>132</v>
      </c>
    </row>
    <row r="12" spans="1:6" s="9" customFormat="1" ht="12.75">
      <c r="A12" s="35"/>
      <c r="B12" s="36"/>
      <c r="C12" s="106" t="s">
        <v>4</v>
      </c>
      <c r="D12" s="106" t="s">
        <v>4</v>
      </c>
      <c r="E12" s="106" t="s">
        <v>4</v>
      </c>
      <c r="F12" s="106" t="s">
        <v>4</v>
      </c>
    </row>
    <row r="13" spans="1:6" ht="12.75">
      <c r="A13" s="37" t="s">
        <v>157</v>
      </c>
      <c r="B13" s="39" t="s">
        <v>41</v>
      </c>
      <c r="C13" s="107"/>
      <c r="D13" s="107"/>
      <c r="E13" s="107"/>
      <c r="F13" s="107"/>
    </row>
    <row r="14" spans="1:6" ht="12.75">
      <c r="A14" s="38"/>
      <c r="B14" s="40"/>
      <c r="C14" s="108">
        <v>2115</v>
      </c>
      <c r="D14" s="108">
        <v>3064</v>
      </c>
      <c r="E14" s="108">
        <v>5338</v>
      </c>
      <c r="F14" s="108">
        <v>12023</v>
      </c>
    </row>
    <row r="15" spans="1:6" ht="12.75">
      <c r="A15" s="42" t="s">
        <v>158</v>
      </c>
      <c r="B15" s="41" t="s">
        <v>42</v>
      </c>
      <c r="C15" s="109">
        <v>-3285</v>
      </c>
      <c r="D15" s="109">
        <v>-3841</v>
      </c>
      <c r="E15" s="109">
        <v>-9089</v>
      </c>
      <c r="F15" s="109">
        <v>-9400</v>
      </c>
    </row>
    <row r="16" spans="1:6" ht="12.75">
      <c r="A16" s="37" t="s">
        <v>159</v>
      </c>
      <c r="B16" s="39" t="s">
        <v>155</v>
      </c>
      <c r="C16" s="107"/>
      <c r="D16" s="107"/>
      <c r="E16" s="107"/>
      <c r="F16" s="107"/>
    </row>
    <row r="17" spans="1:6" ht="12.75">
      <c r="A17" s="38"/>
      <c r="B17" s="40" t="s">
        <v>156</v>
      </c>
      <c r="C17" s="108">
        <v>-3285</v>
      </c>
      <c r="D17" s="108">
        <v>-3839</v>
      </c>
      <c r="E17" s="108">
        <v>-9088</v>
      </c>
      <c r="F17" s="108">
        <v>-9392</v>
      </c>
    </row>
    <row r="18" spans="1:6" ht="12.75">
      <c r="A18" s="37" t="s">
        <v>160</v>
      </c>
      <c r="B18" s="39" t="s">
        <v>161</v>
      </c>
      <c r="C18" s="107"/>
      <c r="D18" s="107"/>
      <c r="E18" s="107"/>
      <c r="F18" s="107"/>
    </row>
    <row r="19" spans="1:6" ht="12.75">
      <c r="A19" s="38"/>
      <c r="B19" s="40" t="s">
        <v>162</v>
      </c>
      <c r="C19" s="108">
        <v>-3285</v>
      </c>
      <c r="D19" s="108">
        <v>-3839</v>
      </c>
      <c r="E19" s="108">
        <v>-9088</v>
      </c>
      <c r="F19" s="108">
        <v>-9392</v>
      </c>
    </row>
    <row r="20" spans="1:6" ht="12.75">
      <c r="A20" s="37" t="s">
        <v>165</v>
      </c>
      <c r="B20" s="39" t="s">
        <v>163</v>
      </c>
      <c r="C20" s="107"/>
      <c r="D20" s="107"/>
      <c r="E20" s="107"/>
      <c r="F20" s="107"/>
    </row>
    <row r="21" spans="1:6" ht="12.75">
      <c r="A21" s="38"/>
      <c r="B21" s="40" t="s">
        <v>164</v>
      </c>
      <c r="C21" s="110">
        <f>C19/19998*100</f>
        <v>-16.426642664266428</v>
      </c>
      <c r="D21" s="110">
        <f>D19/19998*100</f>
        <v>-19.196919691969196</v>
      </c>
      <c r="E21" s="110">
        <f>E19/19998*100</f>
        <v>-45.44454445444545</v>
      </c>
      <c r="F21" s="110">
        <f>F19/19998*100</f>
        <v>-46.96469646964697</v>
      </c>
    </row>
    <row r="22" spans="1:6" ht="12.75">
      <c r="A22" s="37" t="s">
        <v>166</v>
      </c>
      <c r="B22" s="39" t="s">
        <v>167</v>
      </c>
      <c r="C22" s="111">
        <v>0</v>
      </c>
      <c r="D22" s="111">
        <v>0</v>
      </c>
      <c r="E22" s="111">
        <v>0</v>
      </c>
      <c r="F22" s="111">
        <v>0</v>
      </c>
    </row>
    <row r="23" spans="1:6" ht="12.75">
      <c r="A23" s="38"/>
      <c r="B23" s="40"/>
      <c r="C23" s="110"/>
      <c r="D23" s="110"/>
      <c r="E23" s="110"/>
      <c r="F23" s="110"/>
    </row>
    <row r="24" spans="1:6" ht="12.75">
      <c r="A24" s="43"/>
      <c r="B24" s="44"/>
      <c r="C24" s="112"/>
      <c r="D24" s="112"/>
      <c r="E24" s="112"/>
      <c r="F24" s="113"/>
    </row>
    <row r="25" spans="1:6" ht="12.75">
      <c r="A25" s="37"/>
      <c r="B25" s="48"/>
      <c r="C25" s="152" t="s">
        <v>178</v>
      </c>
      <c r="D25" s="153"/>
      <c r="E25" s="152" t="s">
        <v>181</v>
      </c>
      <c r="F25" s="153"/>
    </row>
    <row r="26" spans="1:6" ht="12.75">
      <c r="A26" s="38"/>
      <c r="B26" s="49"/>
      <c r="C26" s="114"/>
      <c r="D26" s="115"/>
      <c r="E26" s="154" t="s">
        <v>179</v>
      </c>
      <c r="F26" s="155"/>
    </row>
    <row r="27" spans="1:6" ht="12.75">
      <c r="A27" s="37" t="s">
        <v>168</v>
      </c>
      <c r="B27" s="39" t="s">
        <v>169</v>
      </c>
      <c r="C27" s="156"/>
      <c r="D27" s="157"/>
      <c r="E27" s="158"/>
      <c r="F27" s="159"/>
    </row>
    <row r="28" spans="1:6" ht="12.75">
      <c r="A28" s="38"/>
      <c r="B28" s="40" t="s">
        <v>170</v>
      </c>
      <c r="C28" s="162">
        <f>-85582/19998</f>
        <v>-4.27952795279528</v>
      </c>
      <c r="D28" s="163"/>
      <c r="E28" s="160">
        <v>-3.91</v>
      </c>
      <c r="F28" s="161"/>
    </row>
    <row r="29" spans="1:6" ht="12.75">
      <c r="A29" s="32"/>
      <c r="B29" s="45"/>
      <c r="C29" s="112"/>
      <c r="D29" s="112"/>
      <c r="E29" s="112"/>
      <c r="F29" s="113"/>
    </row>
    <row r="30" spans="1:6" ht="12.75">
      <c r="A30" s="34" t="s">
        <v>171</v>
      </c>
      <c r="B30" s="9"/>
      <c r="C30" s="117"/>
      <c r="D30" s="117"/>
      <c r="E30" s="117"/>
      <c r="F30" s="118"/>
    </row>
    <row r="31" spans="1:6" ht="12.75">
      <c r="A31" s="34"/>
      <c r="B31" s="9"/>
      <c r="C31" s="117"/>
      <c r="D31" s="117"/>
      <c r="E31" s="117"/>
      <c r="F31" s="118"/>
    </row>
    <row r="32" spans="1:6" ht="12.75">
      <c r="A32" s="35"/>
      <c r="B32" s="11"/>
      <c r="C32" s="115"/>
      <c r="D32" s="115"/>
      <c r="E32" s="115"/>
      <c r="F32" s="119"/>
    </row>
    <row r="33" spans="3:6" ht="12.75">
      <c r="C33" s="65"/>
      <c r="D33" s="65"/>
      <c r="E33" s="65"/>
      <c r="F33" s="65"/>
    </row>
    <row r="34" spans="1:6" ht="12.75">
      <c r="A34" s="46" t="s">
        <v>172</v>
      </c>
      <c r="C34" s="65"/>
      <c r="D34" s="65"/>
      <c r="E34" s="65"/>
      <c r="F34" s="65"/>
    </row>
    <row r="35" spans="3:6" ht="12.75">
      <c r="C35" s="65"/>
      <c r="D35" s="65"/>
      <c r="E35" s="65"/>
      <c r="F35" s="65"/>
    </row>
    <row r="36" spans="3:6" ht="12.75">
      <c r="C36" s="65"/>
      <c r="D36" s="65"/>
      <c r="E36" s="65"/>
      <c r="F36" s="65"/>
    </row>
    <row r="37" spans="1:6" ht="12.75">
      <c r="A37" s="47" t="s">
        <v>173</v>
      </c>
      <c r="C37" s="65"/>
      <c r="D37" s="65"/>
      <c r="E37" s="65"/>
      <c r="F37" s="65"/>
    </row>
    <row r="38" spans="3:6" ht="12.75">
      <c r="C38" s="65"/>
      <c r="D38" s="65"/>
      <c r="E38" s="65"/>
      <c r="F38" s="65"/>
    </row>
    <row r="39" spans="1:6" ht="12.75">
      <c r="A39" s="32"/>
      <c r="B39" s="33"/>
      <c r="C39" s="150" t="s">
        <v>148</v>
      </c>
      <c r="D39" s="151"/>
      <c r="E39" s="150" t="s">
        <v>149</v>
      </c>
      <c r="F39" s="151"/>
    </row>
    <row r="40" spans="1:6" ht="12.75">
      <c r="A40" s="34"/>
      <c r="B40" s="18"/>
      <c r="C40" s="120" t="s">
        <v>150</v>
      </c>
      <c r="D40" s="120" t="s">
        <v>151</v>
      </c>
      <c r="E40" s="120" t="s">
        <v>150</v>
      </c>
      <c r="F40" s="120" t="s">
        <v>151</v>
      </c>
    </row>
    <row r="41" spans="1:6" ht="12.75">
      <c r="A41" s="34"/>
      <c r="B41" s="18"/>
      <c r="C41" s="121" t="s">
        <v>39</v>
      </c>
      <c r="D41" s="121" t="s">
        <v>152</v>
      </c>
      <c r="E41" s="121" t="s">
        <v>40</v>
      </c>
      <c r="F41" s="121" t="s">
        <v>152</v>
      </c>
    </row>
    <row r="42" spans="1:6" ht="12.75">
      <c r="A42" s="34"/>
      <c r="B42" s="18"/>
      <c r="C42" s="121"/>
      <c r="D42" s="121" t="s">
        <v>153</v>
      </c>
      <c r="E42" s="121"/>
      <c r="F42" s="121" t="s">
        <v>154</v>
      </c>
    </row>
    <row r="43" spans="1:6" ht="12.75">
      <c r="A43" s="34"/>
      <c r="B43" s="18"/>
      <c r="C43" s="122" t="s">
        <v>131</v>
      </c>
      <c r="D43" s="122" t="s">
        <v>132</v>
      </c>
      <c r="E43" s="122" t="s">
        <v>131</v>
      </c>
      <c r="F43" s="122" t="s">
        <v>132</v>
      </c>
    </row>
    <row r="44" spans="1:6" ht="12.75">
      <c r="A44" s="35"/>
      <c r="B44" s="36"/>
      <c r="C44" s="123" t="s">
        <v>4</v>
      </c>
      <c r="D44" s="123" t="s">
        <v>4</v>
      </c>
      <c r="E44" s="123" t="s">
        <v>4</v>
      </c>
      <c r="F44" s="123" t="s">
        <v>4</v>
      </c>
    </row>
    <row r="45" spans="1:6" ht="12.75">
      <c r="A45" s="37" t="s">
        <v>157</v>
      </c>
      <c r="B45" s="39" t="s">
        <v>174</v>
      </c>
      <c r="C45" s="107"/>
      <c r="D45" s="107"/>
      <c r="E45" s="107"/>
      <c r="F45" s="107"/>
    </row>
    <row r="46" spans="1:6" ht="12.75">
      <c r="A46" s="38"/>
      <c r="B46" s="40" t="s">
        <v>175</v>
      </c>
      <c r="C46" s="108">
        <v>-1071</v>
      </c>
      <c r="D46" s="108">
        <v>-1786</v>
      </c>
      <c r="E46" s="108">
        <v>-2763</v>
      </c>
      <c r="F46" s="108">
        <v>-3133</v>
      </c>
    </row>
    <row r="47" spans="1:6" ht="12.75">
      <c r="A47" s="42" t="s">
        <v>158</v>
      </c>
      <c r="B47" s="41" t="s">
        <v>176</v>
      </c>
      <c r="C47" s="109">
        <v>41</v>
      </c>
      <c r="D47" s="109">
        <v>0</v>
      </c>
      <c r="E47" s="109">
        <v>68</v>
      </c>
      <c r="F47" s="109">
        <v>0</v>
      </c>
    </row>
    <row r="48" spans="1:6" ht="12.75">
      <c r="A48" s="42" t="s">
        <v>159</v>
      </c>
      <c r="B48" s="41" t="s">
        <v>177</v>
      </c>
      <c r="C48" s="109">
        <v>-2214</v>
      </c>
      <c r="D48" s="109">
        <v>-2055</v>
      </c>
      <c r="E48" s="109">
        <v>-6326</v>
      </c>
      <c r="F48" s="109">
        <v>-6267</v>
      </c>
    </row>
    <row r="50" ht="12.75">
      <c r="A50" s="50" t="s">
        <v>180</v>
      </c>
    </row>
  </sheetData>
  <mergeCells count="14">
    <mergeCell ref="C7:D7"/>
    <mergeCell ref="E7:F7"/>
    <mergeCell ref="A5:F5"/>
    <mergeCell ref="A3:F3"/>
    <mergeCell ref="A2:F2"/>
    <mergeCell ref="C39:D39"/>
    <mergeCell ref="E39:F39"/>
    <mergeCell ref="E25:F25"/>
    <mergeCell ref="E26:F26"/>
    <mergeCell ref="C25:D25"/>
    <mergeCell ref="C27:D27"/>
    <mergeCell ref="E27:F27"/>
    <mergeCell ref="E28:F28"/>
    <mergeCell ref="C28:D28"/>
  </mergeCells>
  <printOptions/>
  <pageMargins left="0.48" right="0.31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6"/>
  <sheetViews>
    <sheetView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5.7109375" style="0" customWidth="1"/>
    <col min="3" max="3" width="18.28125" style="0" customWidth="1"/>
    <col min="4" max="4" width="17.57421875" style="0" customWidth="1"/>
    <col min="5" max="5" width="14.28125" style="13" customWidth="1"/>
    <col min="6" max="6" width="18.140625" style="13" customWidth="1"/>
    <col min="7" max="7" width="17.421875" style="13" customWidth="1"/>
    <col min="8" max="8" width="11.8515625" style="0" customWidth="1"/>
  </cols>
  <sheetData>
    <row r="2" ht="12.75">
      <c r="D2" s="2" t="s">
        <v>44</v>
      </c>
    </row>
    <row r="3" ht="12.75">
      <c r="D3" s="2" t="s">
        <v>45</v>
      </c>
    </row>
    <row r="4" ht="12.75">
      <c r="F4" s="24"/>
    </row>
    <row r="5" spans="1:7" s="9" customFormat="1" ht="12.75">
      <c r="A5" s="10" t="s">
        <v>312</v>
      </c>
      <c r="E5" s="14"/>
      <c r="F5" s="27"/>
      <c r="G5" s="14"/>
    </row>
    <row r="6" spans="1:8" ht="12.75">
      <c r="A6" s="10" t="s">
        <v>313</v>
      </c>
      <c r="B6" s="9"/>
      <c r="C6" s="9"/>
      <c r="D6" s="9"/>
      <c r="E6" s="14"/>
      <c r="F6" s="27"/>
      <c r="G6" s="14"/>
      <c r="H6" s="9"/>
    </row>
    <row r="8" spans="6:7" ht="12.75">
      <c r="F8" s="26">
        <v>2003</v>
      </c>
      <c r="G8" s="19"/>
    </row>
    <row r="9" spans="6:7" ht="12.75">
      <c r="F9" s="20" t="s">
        <v>133</v>
      </c>
      <c r="G9" s="20"/>
    </row>
    <row r="10" spans="6:7" ht="13.5" thickBot="1">
      <c r="F10" s="25" t="s">
        <v>130</v>
      </c>
      <c r="G10" s="27"/>
    </row>
    <row r="11" spans="1:7" ht="13.5" thickTop="1">
      <c r="A11" s="2" t="s">
        <v>46</v>
      </c>
      <c r="F11" s="20" t="s">
        <v>4</v>
      </c>
      <c r="G11" s="24"/>
    </row>
    <row r="12" spans="2:6" ht="12.75">
      <c r="B12" t="s">
        <v>47</v>
      </c>
      <c r="F12" s="13">
        <v>-9088</v>
      </c>
    </row>
    <row r="14" ht="12.75">
      <c r="B14" t="s">
        <v>48</v>
      </c>
    </row>
    <row r="15" spans="3:6" ht="12.75">
      <c r="C15" t="s">
        <v>49</v>
      </c>
      <c r="F15" s="13">
        <v>2463</v>
      </c>
    </row>
    <row r="16" spans="3:6" ht="12.75">
      <c r="C16" t="s">
        <v>50</v>
      </c>
      <c r="F16" s="13">
        <v>4299</v>
      </c>
    </row>
    <row r="17" ht="12.75">
      <c r="F17" s="21"/>
    </row>
    <row r="18" spans="2:6" ht="12.75">
      <c r="B18" t="s">
        <v>51</v>
      </c>
      <c r="F18" s="13">
        <f>SUM(F12:F17)</f>
        <v>-2326</v>
      </c>
    </row>
    <row r="20" ht="12.75">
      <c r="B20" t="s">
        <v>52</v>
      </c>
    </row>
    <row r="21" spans="3:6" ht="12.75">
      <c r="C21" t="s">
        <v>53</v>
      </c>
      <c r="F21" s="13">
        <v>1251</v>
      </c>
    </row>
    <row r="22" spans="3:6" ht="12.75">
      <c r="C22" t="s">
        <v>54</v>
      </c>
      <c r="F22" s="13">
        <v>-180</v>
      </c>
    </row>
    <row r="23" ht="12.75">
      <c r="F23" s="21"/>
    </row>
    <row r="24" spans="2:6" ht="12.75">
      <c r="B24" t="s">
        <v>55</v>
      </c>
      <c r="F24" s="13">
        <f>SUM(F18:F23)</f>
        <v>-1255</v>
      </c>
    </row>
    <row r="26" spans="3:6" ht="12.75">
      <c r="C26" t="s">
        <v>56</v>
      </c>
      <c r="F26" s="13">
        <v>73</v>
      </c>
    </row>
    <row r="27" spans="3:6" ht="12.75">
      <c r="C27" t="s">
        <v>57</v>
      </c>
      <c r="F27" s="13">
        <v>-1296</v>
      </c>
    </row>
    <row r="28" spans="3:6" ht="12.75">
      <c r="C28" t="s">
        <v>58</v>
      </c>
      <c r="F28" s="13">
        <v>0</v>
      </c>
    </row>
    <row r="29" ht="12.75">
      <c r="F29" s="21"/>
    </row>
    <row r="30" spans="2:6" ht="12.75">
      <c r="B30" t="s">
        <v>59</v>
      </c>
      <c r="F30" s="28">
        <f>SUM(F24:F29)</f>
        <v>-2478</v>
      </c>
    </row>
    <row r="33" ht="12.75">
      <c r="A33" s="2" t="s">
        <v>60</v>
      </c>
    </row>
    <row r="34" spans="2:6" ht="12.75">
      <c r="B34" t="s">
        <v>61</v>
      </c>
      <c r="F34" s="13">
        <v>0</v>
      </c>
    </row>
    <row r="35" spans="2:6" ht="12.75">
      <c r="B35" t="s">
        <v>62</v>
      </c>
      <c r="F35" s="13">
        <v>0</v>
      </c>
    </row>
    <row r="37" spans="2:6" ht="12.75">
      <c r="B37" t="s">
        <v>63</v>
      </c>
      <c r="F37" s="28">
        <f>SUM(F34:F36)</f>
        <v>0</v>
      </c>
    </row>
    <row r="40" ht="12.75">
      <c r="A40" s="2" t="s">
        <v>64</v>
      </c>
    </row>
    <row r="41" spans="2:6" ht="12.75">
      <c r="B41" t="s">
        <v>65</v>
      </c>
      <c r="F41" s="13">
        <v>-796</v>
      </c>
    </row>
    <row r="42" spans="2:6" ht="12.75">
      <c r="B42" t="s">
        <v>66</v>
      </c>
      <c r="F42" s="13">
        <v>1906</v>
      </c>
    </row>
    <row r="43" spans="2:6" ht="12.75">
      <c r="B43" t="s">
        <v>67</v>
      </c>
      <c r="F43" s="13">
        <v>-5</v>
      </c>
    </row>
    <row r="44" spans="2:6" ht="12.75">
      <c r="B44" t="s">
        <v>68</v>
      </c>
      <c r="F44" s="13">
        <v>0</v>
      </c>
    </row>
    <row r="46" spans="2:6" ht="12.75">
      <c r="B46" t="s">
        <v>69</v>
      </c>
      <c r="F46" s="28">
        <f>SUM(F41:F45)</f>
        <v>1105</v>
      </c>
    </row>
    <row r="48" spans="1:6" ht="12.75">
      <c r="A48" s="2" t="s">
        <v>70</v>
      </c>
      <c r="F48" s="16">
        <f>F30+F37+F46</f>
        <v>-1373</v>
      </c>
    </row>
    <row r="50" spans="1:6" ht="12.75">
      <c r="A50" t="s">
        <v>71</v>
      </c>
      <c r="F50" s="13">
        <v>-7926</v>
      </c>
    </row>
    <row r="52" spans="1:6" ht="13.5" thickBot="1">
      <c r="A52" s="2" t="s">
        <v>72</v>
      </c>
      <c r="F52" s="29">
        <f>F48+F50</f>
        <v>-9299</v>
      </c>
    </row>
    <row r="53" ht="13.5" thickTop="1"/>
    <row r="55" ht="12.75">
      <c r="A55" t="s">
        <v>73</v>
      </c>
    </row>
    <row r="56" ht="12.75">
      <c r="A56" t="s">
        <v>74</v>
      </c>
    </row>
  </sheetData>
  <printOptions/>
  <pageMargins left="0.69" right="0.67" top="0.67" bottom="0.38" header="0.5" footer="0.24"/>
  <pageSetup fitToHeight="1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0"/>
  <sheetViews>
    <sheetView tabSelected="1" zoomScale="80" zoomScaleNormal="80" workbookViewId="0" topLeftCell="A186">
      <selection activeCell="D209" sqref="D209"/>
    </sheetView>
  </sheetViews>
  <sheetFormatPr defaultColWidth="9.140625" defaultRowHeight="12.75"/>
  <cols>
    <col min="1" max="1" width="4.140625" style="100" customWidth="1"/>
    <col min="2" max="2" width="14.421875" style="67" customWidth="1"/>
    <col min="3" max="3" width="28.57421875" style="67" customWidth="1"/>
    <col min="4" max="4" width="13.57421875" style="67" customWidth="1"/>
    <col min="5" max="5" width="27.00390625" style="67" customWidth="1"/>
    <col min="6" max="6" width="14.7109375" style="67" customWidth="1"/>
    <col min="7" max="7" width="1.7109375" style="67" customWidth="1"/>
    <col min="8" max="8" width="16.00390625" style="67" customWidth="1"/>
    <col min="9" max="9" width="11.140625" style="67" customWidth="1"/>
    <col min="10" max="16384" width="9.140625" style="67" customWidth="1"/>
  </cols>
  <sheetData>
    <row r="1" ht="15.75">
      <c r="C1" s="68" t="s">
        <v>75</v>
      </c>
    </row>
    <row r="2" ht="15.75">
      <c r="C2" s="68"/>
    </row>
    <row r="3" spans="2:7" ht="15.75">
      <c r="B3" s="71" t="s">
        <v>76</v>
      </c>
      <c r="E3" s="70"/>
      <c r="F3" s="70"/>
      <c r="G3" s="70"/>
    </row>
    <row r="5" spans="1:2" ht="15.75">
      <c r="A5" s="100" t="s">
        <v>315</v>
      </c>
      <c r="B5" s="68" t="s">
        <v>314</v>
      </c>
    </row>
    <row r="6" spans="2:8" ht="15.75">
      <c r="B6" s="69" t="s">
        <v>136</v>
      </c>
      <c r="C6" s="69"/>
      <c r="D6" s="69"/>
      <c r="E6" s="69"/>
      <c r="F6" s="69"/>
      <c r="G6" s="69"/>
      <c r="H6" s="69"/>
    </row>
    <row r="7" spans="2:8" ht="15.75">
      <c r="B7" s="69" t="s">
        <v>77</v>
      </c>
      <c r="C7" s="69"/>
      <c r="D7" s="69"/>
      <c r="E7" s="69"/>
      <c r="F7" s="69"/>
      <c r="G7" s="69"/>
      <c r="H7" s="69"/>
    </row>
    <row r="8" spans="2:9" ht="15.75">
      <c r="B8" s="69" t="s">
        <v>78</v>
      </c>
      <c r="C8" s="69"/>
      <c r="D8" s="69"/>
      <c r="E8" s="69"/>
      <c r="F8" s="69"/>
      <c r="G8" s="69"/>
      <c r="H8" s="69"/>
      <c r="I8" s="69"/>
    </row>
    <row r="9" spans="2:9" ht="15.75">
      <c r="B9" s="69"/>
      <c r="C9" s="69"/>
      <c r="D9" s="69"/>
      <c r="E9" s="69"/>
      <c r="F9" s="69"/>
      <c r="G9" s="69"/>
      <c r="H9" s="69"/>
      <c r="I9" s="69"/>
    </row>
    <row r="10" spans="1:9" ht="15.75">
      <c r="A10" s="100" t="s">
        <v>316</v>
      </c>
      <c r="B10" s="71" t="s">
        <v>317</v>
      </c>
      <c r="C10" s="69"/>
      <c r="D10" s="69"/>
      <c r="E10" s="69"/>
      <c r="F10" s="69"/>
      <c r="G10" s="69"/>
      <c r="H10" s="69"/>
      <c r="I10" s="69"/>
    </row>
    <row r="11" spans="2:9" ht="15.75">
      <c r="B11" s="69" t="s">
        <v>79</v>
      </c>
      <c r="C11" s="69"/>
      <c r="D11" s="69"/>
      <c r="E11" s="69"/>
      <c r="F11" s="69"/>
      <c r="G11" s="69"/>
      <c r="H11" s="69"/>
      <c r="I11" s="69"/>
    </row>
    <row r="12" spans="2:9" ht="15.75">
      <c r="B12" s="69"/>
      <c r="C12" s="69"/>
      <c r="D12" s="69"/>
      <c r="E12" s="69"/>
      <c r="F12" s="69"/>
      <c r="G12" s="69"/>
      <c r="H12" s="69"/>
      <c r="I12" s="69"/>
    </row>
    <row r="13" spans="1:9" ht="15.75">
      <c r="A13" s="100" t="s">
        <v>318</v>
      </c>
      <c r="B13" s="68" t="s">
        <v>80</v>
      </c>
      <c r="C13" s="69"/>
      <c r="D13" s="69"/>
      <c r="E13" s="69"/>
      <c r="F13" s="69"/>
      <c r="G13" s="69"/>
      <c r="H13" s="69"/>
      <c r="I13" s="69"/>
    </row>
    <row r="14" spans="2:9" ht="15.75">
      <c r="B14" s="67" t="s">
        <v>81</v>
      </c>
      <c r="C14" s="69"/>
      <c r="D14" s="69"/>
      <c r="E14" s="69"/>
      <c r="F14" s="69"/>
      <c r="G14" s="69"/>
      <c r="H14" s="69"/>
      <c r="I14" s="69"/>
    </row>
    <row r="16" spans="1:2" ht="15.75">
      <c r="A16" s="100" t="s">
        <v>319</v>
      </c>
      <c r="B16" s="68" t="s">
        <v>307</v>
      </c>
    </row>
    <row r="17" spans="1:8" ht="15.75">
      <c r="A17" s="101"/>
      <c r="B17" s="67" t="s">
        <v>320</v>
      </c>
      <c r="F17" s="72" t="s">
        <v>82</v>
      </c>
      <c r="H17" s="72" t="s">
        <v>83</v>
      </c>
    </row>
    <row r="18" spans="1:8" ht="15.75">
      <c r="A18" s="101"/>
      <c r="F18" s="72" t="s">
        <v>84</v>
      </c>
      <c r="H18" s="72" t="s">
        <v>85</v>
      </c>
    </row>
    <row r="19" spans="1:8" ht="16.5" thickBot="1">
      <c r="A19" s="101"/>
      <c r="F19" s="73" t="s">
        <v>135</v>
      </c>
      <c r="H19" s="73" t="s">
        <v>135</v>
      </c>
    </row>
    <row r="20" spans="1:8" ht="16.5" thickTop="1">
      <c r="A20" s="101"/>
      <c r="F20" s="74" t="s">
        <v>86</v>
      </c>
      <c r="H20" s="74" t="s">
        <v>86</v>
      </c>
    </row>
    <row r="21" spans="1:8" ht="15.75">
      <c r="A21" s="101"/>
      <c r="B21" s="75" t="s">
        <v>87</v>
      </c>
      <c r="F21" s="74"/>
      <c r="H21" s="74"/>
    </row>
    <row r="22" spans="1:8" ht="15.75">
      <c r="A22" s="101"/>
      <c r="B22" s="67" t="s">
        <v>88</v>
      </c>
      <c r="F22" s="76">
        <v>-584</v>
      </c>
      <c r="G22" s="77"/>
      <c r="H22" s="78">
        <v>-2661</v>
      </c>
    </row>
    <row r="23" spans="1:8" ht="15.75">
      <c r="A23" s="101"/>
      <c r="B23" s="67" t="s">
        <v>89</v>
      </c>
      <c r="F23" s="79"/>
      <c r="G23" s="80"/>
      <c r="H23" s="79"/>
    </row>
    <row r="24" spans="1:8" ht="15.75">
      <c r="A24" s="101"/>
      <c r="B24" s="67" t="s">
        <v>90</v>
      </c>
      <c r="F24" s="76">
        <v>308</v>
      </c>
      <c r="G24" s="77"/>
      <c r="H24" s="78">
        <f>584+308</f>
        <v>892</v>
      </c>
    </row>
    <row r="25" spans="1:8" ht="15.75">
      <c r="A25" s="101"/>
      <c r="F25" s="81"/>
      <c r="G25" s="82"/>
      <c r="H25" s="81"/>
    </row>
    <row r="26" spans="1:8" ht="15.75">
      <c r="A26" s="101"/>
      <c r="B26" s="75" t="s">
        <v>91</v>
      </c>
      <c r="F26" s="81"/>
      <c r="G26" s="82"/>
      <c r="H26" s="81"/>
    </row>
    <row r="27" spans="1:8" ht="15.75">
      <c r="A27" s="101"/>
      <c r="B27" s="67" t="s">
        <v>92</v>
      </c>
      <c r="F27" s="83" t="s">
        <v>11</v>
      </c>
      <c r="G27" s="82"/>
      <c r="H27" s="82">
        <v>1906</v>
      </c>
    </row>
    <row r="28" ht="15.75">
      <c r="A28" s="101"/>
    </row>
    <row r="29" spans="1:2" ht="15.75">
      <c r="A29" s="100" t="s">
        <v>321</v>
      </c>
      <c r="B29" s="68" t="s">
        <v>308</v>
      </c>
    </row>
    <row r="30" spans="1:2" ht="15.75">
      <c r="A30" s="101"/>
      <c r="B30" s="67" t="s">
        <v>322</v>
      </c>
    </row>
    <row r="31" spans="1:2" ht="15.75">
      <c r="A31" s="101"/>
      <c r="B31" s="67" t="s">
        <v>323</v>
      </c>
    </row>
    <row r="32" spans="1:8" ht="15.75">
      <c r="A32" s="101"/>
      <c r="F32" s="84"/>
      <c r="G32" s="85"/>
      <c r="H32" s="84"/>
    </row>
    <row r="33" spans="1:8" ht="15.75">
      <c r="A33" s="100" t="s">
        <v>324</v>
      </c>
      <c r="B33" s="68" t="s">
        <v>309</v>
      </c>
      <c r="F33" s="84"/>
      <c r="G33" s="85"/>
      <c r="H33" s="84"/>
    </row>
    <row r="34" spans="1:8" ht="15.75">
      <c r="A34" s="101"/>
      <c r="B34" s="67" t="s">
        <v>93</v>
      </c>
      <c r="F34" s="84"/>
      <c r="G34" s="85"/>
      <c r="H34" s="84"/>
    </row>
    <row r="35" spans="1:8" ht="15.75">
      <c r="A35" s="101"/>
      <c r="B35" s="67" t="s">
        <v>137</v>
      </c>
      <c r="F35" s="84"/>
      <c r="G35" s="85"/>
      <c r="H35" s="84"/>
    </row>
    <row r="36" spans="1:8" ht="15.75">
      <c r="A36" s="101"/>
      <c r="F36" s="84"/>
      <c r="G36" s="85"/>
      <c r="H36" s="84"/>
    </row>
    <row r="37" spans="1:8" ht="15.75">
      <c r="A37" s="100" t="s">
        <v>326</v>
      </c>
      <c r="B37" s="68" t="s">
        <v>325</v>
      </c>
      <c r="F37" s="84"/>
      <c r="G37" s="85"/>
      <c r="H37" s="84"/>
    </row>
    <row r="38" spans="1:8" ht="15.75">
      <c r="A38" s="101"/>
      <c r="B38" s="67" t="s">
        <v>138</v>
      </c>
      <c r="F38" s="84"/>
      <c r="G38" s="85"/>
      <c r="H38" s="84"/>
    </row>
    <row r="39" spans="1:8" ht="15.75">
      <c r="A39" s="101"/>
      <c r="F39" s="84"/>
      <c r="G39" s="85"/>
      <c r="H39" s="84"/>
    </row>
    <row r="40" spans="1:8" ht="15.75">
      <c r="A40" s="100" t="s">
        <v>327</v>
      </c>
      <c r="B40" s="68" t="s">
        <v>328</v>
      </c>
      <c r="F40" s="84"/>
      <c r="G40" s="85"/>
      <c r="H40" s="84"/>
    </row>
    <row r="41" spans="1:8" ht="15.75">
      <c r="A41" s="101"/>
      <c r="B41" s="67" t="s">
        <v>95</v>
      </c>
      <c r="F41" s="84"/>
      <c r="G41" s="85"/>
      <c r="H41" s="84"/>
    </row>
    <row r="42" spans="1:8" ht="15.75">
      <c r="A42" s="101"/>
      <c r="B42" s="67" t="s">
        <v>96</v>
      </c>
      <c r="F42" s="84"/>
      <c r="G42" s="85"/>
      <c r="H42" s="84"/>
    </row>
    <row r="43" spans="1:8" ht="15.75">
      <c r="A43" s="101"/>
      <c r="F43" s="84"/>
      <c r="G43" s="85"/>
      <c r="H43" s="84"/>
    </row>
    <row r="44" spans="1:8" ht="15.75">
      <c r="A44" s="100" t="s">
        <v>329</v>
      </c>
      <c r="B44" s="68" t="s">
        <v>97</v>
      </c>
      <c r="F44" s="84"/>
      <c r="G44" s="85"/>
      <c r="H44" s="84"/>
    </row>
    <row r="45" spans="2:8" ht="15.75">
      <c r="B45" s="67" t="s">
        <v>272</v>
      </c>
      <c r="F45" s="84"/>
      <c r="G45" s="85"/>
      <c r="H45" s="84"/>
    </row>
    <row r="46" spans="1:8" ht="15.75">
      <c r="A46" s="101"/>
      <c r="B46" s="67" t="s">
        <v>98</v>
      </c>
      <c r="F46" s="84"/>
      <c r="G46" s="85"/>
      <c r="H46" s="84"/>
    </row>
    <row r="47" spans="1:8" ht="15.75">
      <c r="A47" s="101"/>
      <c r="F47" s="84"/>
      <c r="G47" s="85"/>
      <c r="H47" s="84"/>
    </row>
    <row r="48" spans="1:8" ht="15.75">
      <c r="A48" s="100" t="s">
        <v>330</v>
      </c>
      <c r="B48" s="68" t="s">
        <v>99</v>
      </c>
      <c r="F48" s="84"/>
      <c r="G48" s="85"/>
      <c r="H48" s="84"/>
    </row>
    <row r="49" spans="1:8" ht="15.75">
      <c r="A49" s="101"/>
      <c r="B49" s="67" t="s">
        <v>139</v>
      </c>
      <c r="F49" s="84"/>
      <c r="G49" s="85"/>
      <c r="H49" s="84"/>
    </row>
    <row r="50" spans="1:8" ht="15.75">
      <c r="A50" s="101"/>
      <c r="B50" s="67" t="s">
        <v>100</v>
      </c>
      <c r="F50" s="84"/>
      <c r="G50" s="85"/>
      <c r="H50" s="84"/>
    </row>
    <row r="51" spans="1:8" ht="15.75">
      <c r="A51" s="101"/>
      <c r="F51" s="84"/>
      <c r="G51" s="85"/>
      <c r="H51" s="84"/>
    </row>
    <row r="52" spans="1:8" ht="15.75">
      <c r="A52" s="100" t="s">
        <v>331</v>
      </c>
      <c r="B52" s="68" t="s">
        <v>101</v>
      </c>
      <c r="F52" s="84"/>
      <c r="G52" s="85"/>
      <c r="H52" s="84"/>
    </row>
    <row r="53" spans="1:8" ht="15.75">
      <c r="A53" s="101"/>
      <c r="B53" s="67" t="s">
        <v>140</v>
      </c>
      <c r="F53" s="84"/>
      <c r="G53" s="85"/>
      <c r="H53" s="84"/>
    </row>
    <row r="54" spans="1:8" ht="15.75">
      <c r="A54" s="101"/>
      <c r="F54" s="84"/>
      <c r="G54" s="85"/>
      <c r="H54" s="84"/>
    </row>
    <row r="55" spans="1:8" ht="15.75">
      <c r="A55" s="100" t="s">
        <v>333</v>
      </c>
      <c r="B55" s="68" t="s">
        <v>332</v>
      </c>
      <c r="F55" s="84"/>
      <c r="G55" s="85"/>
      <c r="H55" s="84"/>
    </row>
    <row r="56" spans="1:8" ht="15.75">
      <c r="A56" s="101"/>
      <c r="B56" s="67" t="s">
        <v>102</v>
      </c>
      <c r="F56" s="84"/>
      <c r="G56" s="85"/>
      <c r="H56" s="84"/>
    </row>
    <row r="57" spans="1:8" ht="15.75">
      <c r="A57" s="101"/>
      <c r="F57" s="84"/>
      <c r="G57" s="85"/>
      <c r="H57" s="84"/>
    </row>
    <row r="58" spans="1:8" ht="15.75">
      <c r="A58" s="101"/>
      <c r="F58" s="84"/>
      <c r="G58" s="85"/>
      <c r="H58" s="84"/>
    </row>
    <row r="59" spans="1:8" ht="15.75">
      <c r="A59" s="102" t="s">
        <v>334</v>
      </c>
      <c r="F59" s="84"/>
      <c r="G59" s="85"/>
      <c r="H59" s="84"/>
    </row>
    <row r="60" spans="1:8" ht="15.75">
      <c r="A60" s="101"/>
      <c r="F60" s="84"/>
      <c r="G60" s="85"/>
      <c r="H60" s="84"/>
    </row>
    <row r="61" spans="1:8" ht="15.75">
      <c r="A61" s="100" t="s">
        <v>335</v>
      </c>
      <c r="B61" s="68" t="s">
        <v>336</v>
      </c>
      <c r="F61" s="84"/>
      <c r="G61" s="85"/>
      <c r="H61" s="84"/>
    </row>
    <row r="62" spans="2:8" ht="15.75">
      <c r="B62" s="67" t="s">
        <v>119</v>
      </c>
      <c r="F62" s="84"/>
      <c r="G62" s="85"/>
      <c r="H62" s="84"/>
    </row>
    <row r="63" spans="2:8" ht="15.75">
      <c r="B63" s="67" t="s">
        <v>120</v>
      </c>
      <c r="F63" s="84"/>
      <c r="G63" s="85"/>
      <c r="H63" s="84"/>
    </row>
    <row r="64" spans="2:8" ht="15.75">
      <c r="B64" s="67" t="s">
        <v>121</v>
      </c>
      <c r="F64" s="84"/>
      <c r="G64" s="85"/>
      <c r="H64" s="84"/>
    </row>
    <row r="65" spans="2:8" ht="15.75">
      <c r="B65" s="67" t="s">
        <v>122</v>
      </c>
      <c r="F65" s="84"/>
      <c r="G65" s="85"/>
      <c r="H65" s="84"/>
    </row>
    <row r="66" spans="2:8" ht="15.75">
      <c r="B66" s="67" t="s">
        <v>123</v>
      </c>
      <c r="F66" s="84"/>
      <c r="G66" s="85"/>
      <c r="H66" s="84"/>
    </row>
    <row r="67" spans="2:8" ht="15.75">
      <c r="B67" s="67" t="s">
        <v>182</v>
      </c>
      <c r="F67" s="84"/>
      <c r="G67" s="85"/>
      <c r="H67" s="84"/>
    </row>
    <row r="68" spans="1:8" ht="15.75">
      <c r="A68" s="101"/>
      <c r="F68" s="84"/>
      <c r="G68" s="85"/>
      <c r="H68" s="84"/>
    </row>
    <row r="69" spans="1:8" ht="15.75">
      <c r="A69" s="100" t="s">
        <v>337</v>
      </c>
      <c r="B69" s="68" t="s">
        <v>338</v>
      </c>
      <c r="F69" s="84"/>
      <c r="G69" s="85"/>
      <c r="H69" s="84"/>
    </row>
    <row r="70" spans="1:8" ht="15.75">
      <c r="A70" s="101"/>
      <c r="B70" s="67" t="s">
        <v>146</v>
      </c>
      <c r="F70" s="84"/>
      <c r="G70" s="85"/>
      <c r="H70" s="84"/>
    </row>
    <row r="71" spans="2:8" ht="15.75">
      <c r="B71" s="67" t="s">
        <v>273</v>
      </c>
      <c r="F71" s="84"/>
      <c r="G71" s="85"/>
      <c r="H71" s="84"/>
    </row>
    <row r="72" spans="2:8" ht="15.75">
      <c r="B72" s="67" t="s">
        <v>243</v>
      </c>
      <c r="F72" s="84"/>
      <c r="G72" s="85"/>
      <c r="H72" s="84"/>
    </row>
    <row r="73" spans="1:8" ht="15.75">
      <c r="A73" s="101"/>
      <c r="F73" s="84"/>
      <c r="G73" s="85"/>
      <c r="H73" s="84"/>
    </row>
    <row r="74" spans="1:8" ht="15.75">
      <c r="A74" s="100" t="s">
        <v>340</v>
      </c>
      <c r="B74" s="68" t="s">
        <v>339</v>
      </c>
      <c r="F74" s="84"/>
      <c r="G74" s="85"/>
      <c r="H74" s="84"/>
    </row>
    <row r="75" spans="2:8" ht="15.75">
      <c r="B75" s="67" t="s">
        <v>183</v>
      </c>
      <c r="F75" s="84"/>
      <c r="G75" s="85"/>
      <c r="H75" s="84"/>
    </row>
    <row r="76" spans="2:8" ht="15.75">
      <c r="B76" s="67" t="s">
        <v>184</v>
      </c>
      <c r="F76" s="84"/>
      <c r="G76" s="85"/>
      <c r="H76" s="84"/>
    </row>
    <row r="77" spans="2:8" ht="15.75">
      <c r="B77" s="67" t="s">
        <v>185</v>
      </c>
      <c r="F77" s="84"/>
      <c r="G77" s="85"/>
      <c r="H77" s="84"/>
    </row>
    <row r="78" spans="1:8" ht="15.75">
      <c r="A78" s="101"/>
      <c r="F78" s="84"/>
      <c r="G78" s="85"/>
      <c r="H78" s="84"/>
    </row>
    <row r="79" spans="1:8" ht="15.75">
      <c r="A79" s="100" t="s">
        <v>341</v>
      </c>
      <c r="B79" s="68" t="s">
        <v>342</v>
      </c>
      <c r="F79" s="84"/>
      <c r="G79" s="85"/>
      <c r="H79" s="84"/>
    </row>
    <row r="80" spans="1:8" ht="15.75">
      <c r="A80" s="101"/>
      <c r="B80" s="67" t="s">
        <v>343</v>
      </c>
      <c r="F80" s="84"/>
      <c r="G80" s="85"/>
      <c r="H80" s="84"/>
    </row>
    <row r="81" spans="1:8" ht="15.75">
      <c r="A81" s="101"/>
      <c r="F81" s="84"/>
      <c r="G81" s="85"/>
      <c r="H81" s="84"/>
    </row>
    <row r="82" spans="1:2" ht="15.75">
      <c r="A82" s="100" t="s">
        <v>344</v>
      </c>
      <c r="B82" s="68" t="s">
        <v>43</v>
      </c>
    </row>
    <row r="83" ht="15.75">
      <c r="B83" s="67" t="s">
        <v>103</v>
      </c>
    </row>
    <row r="84" ht="15.75">
      <c r="B84" s="67" t="s">
        <v>104</v>
      </c>
    </row>
    <row r="85" ht="15.75">
      <c r="B85" s="67" t="s">
        <v>105</v>
      </c>
    </row>
    <row r="87" spans="1:2" ht="15.75">
      <c r="A87" s="100" t="s">
        <v>345</v>
      </c>
      <c r="B87" s="68" t="s">
        <v>346</v>
      </c>
    </row>
    <row r="88" ht="15.75">
      <c r="B88" s="67" t="s">
        <v>347</v>
      </c>
    </row>
    <row r="89" ht="15.75">
      <c r="B89" s="67" t="s">
        <v>141</v>
      </c>
    </row>
    <row r="91" spans="1:2" ht="15.75">
      <c r="A91" s="100" t="s">
        <v>348</v>
      </c>
      <c r="B91" s="68" t="s">
        <v>349</v>
      </c>
    </row>
    <row r="92" ht="15.75">
      <c r="B92" s="67" t="s">
        <v>142</v>
      </c>
    </row>
    <row r="94" ht="15.75">
      <c r="B94" s="67" t="s">
        <v>143</v>
      </c>
    </row>
    <row r="95" spans="3:6" ht="15.75">
      <c r="C95" s="67" t="s">
        <v>106</v>
      </c>
      <c r="F95" s="86">
        <v>1850</v>
      </c>
    </row>
    <row r="96" spans="3:6" ht="15.75">
      <c r="C96" s="67" t="s">
        <v>107</v>
      </c>
      <c r="F96" s="86">
        <v>460</v>
      </c>
    </row>
    <row r="97" spans="3:6" ht="15.75">
      <c r="C97" s="67" t="s">
        <v>108</v>
      </c>
      <c r="F97" s="86">
        <v>408</v>
      </c>
    </row>
    <row r="99" spans="1:2" ht="15.75">
      <c r="A99" s="100" t="s">
        <v>350</v>
      </c>
      <c r="B99" s="68" t="s">
        <v>109</v>
      </c>
    </row>
    <row r="100" spans="1:2" ht="15.75">
      <c r="A100" s="101"/>
      <c r="B100" s="67" t="s">
        <v>252</v>
      </c>
    </row>
    <row r="101" spans="1:2" ht="15.75">
      <c r="A101" s="101"/>
      <c r="B101" s="67" t="s">
        <v>253</v>
      </c>
    </row>
    <row r="102" spans="1:2" ht="15.75">
      <c r="A102" s="101"/>
      <c r="B102" s="67" t="s">
        <v>254</v>
      </c>
    </row>
    <row r="103" spans="1:2" ht="15.75">
      <c r="A103" s="101"/>
      <c r="B103" s="87" t="s">
        <v>255</v>
      </c>
    </row>
    <row r="104" spans="1:2" ht="15.75">
      <c r="A104" s="101"/>
      <c r="B104" s="88"/>
    </row>
    <row r="105" spans="1:3" ht="15.75">
      <c r="A105" s="101"/>
      <c r="B105" s="89" t="s">
        <v>134</v>
      </c>
      <c r="C105" s="89" t="s">
        <v>244</v>
      </c>
    </row>
    <row r="106" spans="1:3" ht="15.75">
      <c r="A106" s="101"/>
      <c r="B106" s="89" t="s">
        <v>189</v>
      </c>
      <c r="C106" s="89" t="s">
        <v>245</v>
      </c>
    </row>
    <row r="107" spans="1:3" ht="15.75">
      <c r="A107" s="101"/>
      <c r="B107" s="89" t="s">
        <v>190</v>
      </c>
      <c r="C107" s="89" t="s">
        <v>246</v>
      </c>
    </row>
    <row r="108" spans="1:3" ht="15.75">
      <c r="A108" s="101"/>
      <c r="B108" s="89" t="s">
        <v>198</v>
      </c>
      <c r="C108" s="89" t="s">
        <v>247</v>
      </c>
    </row>
    <row r="109" spans="1:3" ht="15.75">
      <c r="A109" s="101"/>
      <c r="B109" s="89" t="s">
        <v>200</v>
      </c>
      <c r="C109" s="67" t="s">
        <v>248</v>
      </c>
    </row>
    <row r="110" spans="1:3" ht="15.75">
      <c r="A110" s="101"/>
      <c r="B110" s="89" t="s">
        <v>201</v>
      </c>
      <c r="C110" s="89" t="s">
        <v>256</v>
      </c>
    </row>
    <row r="111" spans="1:3" ht="15.75">
      <c r="A111" s="101"/>
      <c r="B111" s="89" t="s">
        <v>223</v>
      </c>
      <c r="C111" s="67" t="s">
        <v>249</v>
      </c>
    </row>
    <row r="112" spans="1:3" ht="15.75">
      <c r="A112" s="101"/>
      <c r="B112" s="89" t="s">
        <v>202</v>
      </c>
      <c r="C112" s="67" t="s">
        <v>250</v>
      </c>
    </row>
    <row r="113" spans="1:3" ht="15.75">
      <c r="A113" s="101"/>
      <c r="B113" s="89"/>
      <c r="C113" s="67" t="s">
        <v>257</v>
      </c>
    </row>
    <row r="114" spans="1:3" ht="15.75">
      <c r="A114" s="101"/>
      <c r="B114" s="89"/>
      <c r="C114" s="89"/>
    </row>
    <row r="115" spans="1:3" ht="15.75">
      <c r="A115" s="101"/>
      <c r="B115" s="89" t="s">
        <v>204</v>
      </c>
      <c r="C115" s="67" t="s">
        <v>258</v>
      </c>
    </row>
    <row r="116" spans="1:3" ht="15.75">
      <c r="A116" s="101"/>
      <c r="B116" s="89" t="s">
        <v>207</v>
      </c>
      <c r="C116" s="89" t="s">
        <v>251</v>
      </c>
    </row>
    <row r="117" spans="1:3" ht="15.75">
      <c r="A117" s="101"/>
      <c r="B117" s="89"/>
      <c r="C117" s="67" t="s">
        <v>259</v>
      </c>
    </row>
    <row r="118" spans="1:3" ht="15.75">
      <c r="A118" s="101"/>
      <c r="B118" s="89"/>
      <c r="C118" s="89"/>
    </row>
    <row r="119" spans="1:2" ht="15.75">
      <c r="A119" s="101"/>
      <c r="B119" s="67" t="s">
        <v>260</v>
      </c>
    </row>
    <row r="120" spans="1:2" ht="15.75">
      <c r="A120" s="101"/>
      <c r="B120" s="67" t="s">
        <v>261</v>
      </c>
    </row>
    <row r="121" spans="1:2" ht="15.75">
      <c r="A121" s="101"/>
      <c r="B121" s="67" t="s">
        <v>262</v>
      </c>
    </row>
    <row r="122" ht="15.75">
      <c r="A122" s="101"/>
    </row>
    <row r="123" spans="1:2" ht="15.75">
      <c r="A123" s="101"/>
      <c r="B123" s="67" t="s">
        <v>263</v>
      </c>
    </row>
    <row r="124" spans="1:2" ht="15.75">
      <c r="A124" s="101"/>
      <c r="B124" s="67" t="s">
        <v>264</v>
      </c>
    </row>
    <row r="125" spans="1:2" ht="15.75">
      <c r="A125" s="101"/>
      <c r="B125" s="67" t="s">
        <v>265</v>
      </c>
    </row>
    <row r="126" spans="1:2" ht="15.75">
      <c r="A126" s="101"/>
      <c r="B126" s="67" t="s">
        <v>301</v>
      </c>
    </row>
    <row r="127" spans="1:2" ht="15.75">
      <c r="A127" s="101"/>
      <c r="B127" s="67" t="s">
        <v>266</v>
      </c>
    </row>
    <row r="128" spans="1:2" ht="15.75">
      <c r="A128" s="101"/>
      <c r="B128" s="67" t="s">
        <v>267</v>
      </c>
    </row>
    <row r="129" spans="1:2" ht="15.75">
      <c r="A129" s="101"/>
      <c r="B129" s="67" t="s">
        <v>268</v>
      </c>
    </row>
    <row r="130" spans="1:2" ht="15.75">
      <c r="A130" s="101"/>
      <c r="B130" s="67" t="s">
        <v>269</v>
      </c>
    </row>
    <row r="131" ht="15.75">
      <c r="A131" s="101"/>
    </row>
    <row r="132" spans="1:2" ht="15.75">
      <c r="A132" s="101"/>
      <c r="B132" s="67" t="s">
        <v>270</v>
      </c>
    </row>
    <row r="133" spans="1:2" ht="15.75">
      <c r="A133" s="101"/>
      <c r="B133" s="87" t="s">
        <v>271</v>
      </c>
    </row>
    <row r="134" ht="15.75">
      <c r="A134" s="101"/>
    </row>
    <row r="135" spans="1:2" ht="15.75">
      <c r="A135" s="100" t="s">
        <v>351</v>
      </c>
      <c r="B135" s="68" t="s">
        <v>352</v>
      </c>
    </row>
    <row r="136" ht="15.75">
      <c r="B136" s="67" t="s">
        <v>110</v>
      </c>
    </row>
    <row r="137" ht="15.75">
      <c r="B137" s="67" t="s">
        <v>111</v>
      </c>
    </row>
    <row r="138" spans="6:8" ht="15.75">
      <c r="F138" s="90" t="s">
        <v>135</v>
      </c>
      <c r="G138" s="72"/>
      <c r="H138" s="90" t="s">
        <v>112</v>
      </c>
    </row>
    <row r="139" spans="6:8" ht="15.75">
      <c r="F139" s="72" t="s">
        <v>86</v>
      </c>
      <c r="G139" s="72"/>
      <c r="H139" s="91" t="s">
        <v>86</v>
      </c>
    </row>
    <row r="140" spans="3:8" ht="15.75">
      <c r="C140" s="67" t="s">
        <v>113</v>
      </c>
      <c r="F140" s="86">
        <v>19306</v>
      </c>
      <c r="G140" s="86"/>
      <c r="H140" s="86">
        <v>17442</v>
      </c>
    </row>
    <row r="141" spans="3:8" ht="15.75">
      <c r="C141" s="67" t="s">
        <v>114</v>
      </c>
      <c r="F141" s="86">
        <v>63077</v>
      </c>
      <c r="G141" s="86"/>
      <c r="H141" s="86">
        <v>59286</v>
      </c>
    </row>
    <row r="142" spans="6:8" ht="16.5" thickBot="1">
      <c r="F142" s="92">
        <f>SUM(F140:F141)</f>
        <v>82383</v>
      </c>
      <c r="G142" s="86"/>
      <c r="H142" s="92">
        <f>SUM(H140:H141)</f>
        <v>76728</v>
      </c>
    </row>
    <row r="143" spans="6:8" ht="16.5" thickTop="1">
      <c r="F143" s="86"/>
      <c r="G143" s="86"/>
      <c r="H143" s="86"/>
    </row>
    <row r="144" ht="15.75">
      <c r="B144" s="67" t="s">
        <v>115</v>
      </c>
    </row>
    <row r="145" spans="3:8" ht="15.75">
      <c r="C145" s="67" t="s">
        <v>116</v>
      </c>
      <c r="F145" s="93">
        <v>13450</v>
      </c>
      <c r="G145" s="86"/>
      <c r="H145" s="93">
        <v>12622</v>
      </c>
    </row>
    <row r="148" spans="1:2" ht="15.75">
      <c r="A148" s="100" t="s">
        <v>353</v>
      </c>
      <c r="B148" s="68" t="s">
        <v>117</v>
      </c>
    </row>
    <row r="149" ht="15.75">
      <c r="B149" s="67" t="s">
        <v>144</v>
      </c>
    </row>
    <row r="151" spans="1:2" ht="15.75">
      <c r="A151" s="100" t="s">
        <v>355</v>
      </c>
      <c r="B151" s="68" t="s">
        <v>354</v>
      </c>
    </row>
    <row r="152" spans="1:2" ht="15.75">
      <c r="A152" s="101"/>
      <c r="B152" s="67" t="s">
        <v>118</v>
      </c>
    </row>
    <row r="154" spans="1:2" ht="15.75">
      <c r="A154" s="100" t="s">
        <v>356</v>
      </c>
      <c r="B154" s="68" t="s">
        <v>94</v>
      </c>
    </row>
    <row r="155" ht="15.75">
      <c r="B155" s="67" t="s">
        <v>274</v>
      </c>
    </row>
    <row r="157" spans="1:2" ht="15.75">
      <c r="A157" s="100" t="s">
        <v>357</v>
      </c>
      <c r="B157" s="68" t="s">
        <v>275</v>
      </c>
    </row>
    <row r="158" spans="4:8" ht="15.75">
      <c r="D158" s="94" t="s">
        <v>82</v>
      </c>
      <c r="E158" s="94" t="s">
        <v>277</v>
      </c>
      <c r="F158" s="94" t="s">
        <v>82</v>
      </c>
      <c r="G158" s="94"/>
      <c r="H158" s="94" t="s">
        <v>277</v>
      </c>
    </row>
    <row r="159" spans="4:8" ht="15.75">
      <c r="D159" s="94" t="s">
        <v>276</v>
      </c>
      <c r="E159" s="94" t="s">
        <v>276</v>
      </c>
      <c r="F159" s="94" t="s">
        <v>276</v>
      </c>
      <c r="G159" s="94"/>
      <c r="H159" s="94" t="s">
        <v>276</v>
      </c>
    </row>
    <row r="160" spans="4:8" ht="15.75">
      <c r="D160" s="94" t="s">
        <v>84</v>
      </c>
      <c r="E160" s="94" t="s">
        <v>84</v>
      </c>
      <c r="F160" s="94" t="s">
        <v>278</v>
      </c>
      <c r="G160" s="94"/>
      <c r="H160" s="94" t="s">
        <v>278</v>
      </c>
    </row>
    <row r="161" spans="4:8" ht="15.75">
      <c r="D161" s="95" t="s">
        <v>131</v>
      </c>
      <c r="E161" s="95" t="s">
        <v>132</v>
      </c>
      <c r="F161" s="95" t="s">
        <v>131</v>
      </c>
      <c r="G161" s="95"/>
      <c r="H161" s="95" t="s">
        <v>132</v>
      </c>
    </row>
    <row r="162" spans="4:8" ht="15.75">
      <c r="D162" s="94" t="s">
        <v>86</v>
      </c>
      <c r="E162" s="94" t="s">
        <v>86</v>
      </c>
      <c r="F162" s="94" t="s">
        <v>86</v>
      </c>
      <c r="G162" s="94"/>
      <c r="H162" s="94" t="s">
        <v>86</v>
      </c>
    </row>
    <row r="163" spans="2:8" ht="15.75">
      <c r="B163" s="68" t="s">
        <v>279</v>
      </c>
      <c r="D163" s="94"/>
      <c r="E163" s="94"/>
      <c r="F163" s="94"/>
      <c r="G163" s="94"/>
      <c r="H163" s="94"/>
    </row>
    <row r="164" spans="4:8" ht="15.75">
      <c r="D164" s="94"/>
      <c r="E164" s="94"/>
      <c r="F164" s="94"/>
      <c r="G164" s="94"/>
      <c r="H164" s="94"/>
    </row>
    <row r="165" spans="2:8" ht="15.75">
      <c r="B165" s="67" t="s">
        <v>280</v>
      </c>
      <c r="D165" s="96">
        <v>-3285</v>
      </c>
      <c r="E165" s="96">
        <v>-3839</v>
      </c>
      <c r="F165" s="96">
        <v>-9088</v>
      </c>
      <c r="G165" s="96"/>
      <c r="H165" s="96">
        <v>-9392</v>
      </c>
    </row>
    <row r="166" spans="4:8" ht="15.75">
      <c r="D166" s="97"/>
      <c r="E166" s="97"/>
      <c r="F166" s="97"/>
      <c r="G166" s="97"/>
      <c r="H166" s="97"/>
    </row>
    <row r="167" spans="2:8" ht="15.75">
      <c r="B167" s="67" t="s">
        <v>281</v>
      </c>
      <c r="D167" s="96">
        <v>19998</v>
      </c>
      <c r="E167" s="96">
        <v>19998</v>
      </c>
      <c r="F167" s="96">
        <v>19998</v>
      </c>
      <c r="G167" s="96"/>
      <c r="H167" s="96">
        <v>19998</v>
      </c>
    </row>
    <row r="168" spans="2:8" ht="15.75">
      <c r="B168" s="67" t="s">
        <v>282</v>
      </c>
      <c r="D168" s="97"/>
      <c r="E168" s="97"/>
      <c r="F168" s="97"/>
      <c r="G168" s="97"/>
      <c r="H168" s="97"/>
    </row>
    <row r="169" spans="4:8" ht="15.75">
      <c r="D169" s="97"/>
      <c r="E169" s="97"/>
      <c r="F169" s="97"/>
      <c r="G169" s="97"/>
      <c r="H169" s="97"/>
    </row>
    <row r="170" spans="2:8" ht="15.75">
      <c r="B170" s="67" t="s">
        <v>283</v>
      </c>
      <c r="D170" s="98">
        <f>D165/D167*100</f>
        <v>-16.426642664266428</v>
      </c>
      <c r="E170" s="98">
        <f>E165/E167*100</f>
        <v>-19.196919691969196</v>
      </c>
      <c r="F170" s="98">
        <f>F165/F167*100</f>
        <v>-45.44454445444545</v>
      </c>
      <c r="G170" s="96"/>
      <c r="H170" s="98">
        <f>H165/H167*100</f>
        <v>-46.96469646964697</v>
      </c>
    </row>
    <row r="172" spans="1:2" ht="15.75">
      <c r="A172" s="100" t="s">
        <v>358</v>
      </c>
      <c r="B172" s="68" t="s">
        <v>124</v>
      </c>
    </row>
    <row r="173" ht="15.75">
      <c r="B173" s="67" t="s">
        <v>125</v>
      </c>
    </row>
    <row r="174" ht="15.75">
      <c r="B174" s="67" t="s">
        <v>186</v>
      </c>
    </row>
    <row r="175" ht="15.75">
      <c r="B175" s="67" t="s">
        <v>126</v>
      </c>
    </row>
    <row r="177" spans="1:2" ht="15.75">
      <c r="A177" s="100" t="s">
        <v>359</v>
      </c>
      <c r="B177" s="68" t="s">
        <v>360</v>
      </c>
    </row>
    <row r="178" ht="15.75">
      <c r="B178" s="68" t="s">
        <v>284</v>
      </c>
    </row>
    <row r="180" ht="15.75">
      <c r="B180" s="67" t="s">
        <v>285</v>
      </c>
    </row>
    <row r="182" ht="15.75">
      <c r="B182" s="67" t="s">
        <v>286</v>
      </c>
    </row>
    <row r="184" ht="15.75">
      <c r="B184" s="67" t="s">
        <v>287</v>
      </c>
    </row>
    <row r="186" ht="15.75">
      <c r="B186" s="67" t="s">
        <v>288</v>
      </c>
    </row>
    <row r="188" ht="15.75">
      <c r="B188" s="67" t="s">
        <v>289</v>
      </c>
    </row>
    <row r="189" ht="15.75">
      <c r="C189" s="67" t="s">
        <v>290</v>
      </c>
    </row>
    <row r="191" ht="15.75">
      <c r="B191" s="67" t="s">
        <v>291</v>
      </c>
    </row>
    <row r="192" ht="15.75">
      <c r="C192" s="67" t="s">
        <v>292</v>
      </c>
    </row>
    <row r="194" ht="15.75">
      <c r="B194" s="67" t="s">
        <v>304</v>
      </c>
    </row>
    <row r="195" ht="15.75">
      <c r="B195" s="67" t="s">
        <v>293</v>
      </c>
    </row>
    <row r="196" ht="15.75">
      <c r="B196" s="67" t="s">
        <v>294</v>
      </c>
    </row>
    <row r="198" ht="15.75">
      <c r="B198" s="67" t="s">
        <v>295</v>
      </c>
    </row>
    <row r="199" ht="15.75">
      <c r="B199" s="67" t="s">
        <v>296</v>
      </c>
    </row>
    <row r="200" ht="15.75">
      <c r="B200" s="67" t="s">
        <v>297</v>
      </c>
    </row>
    <row r="201" ht="15.75">
      <c r="B201" s="67" t="s">
        <v>298</v>
      </c>
    </row>
    <row r="202" ht="15.75">
      <c r="B202" s="67" t="s">
        <v>299</v>
      </c>
    </row>
    <row r="204" ht="15.75">
      <c r="B204" s="67" t="s">
        <v>300</v>
      </c>
    </row>
    <row r="205" ht="15.75">
      <c r="B205" s="67" t="s">
        <v>302</v>
      </c>
    </row>
    <row r="206" ht="15.75">
      <c r="B206" s="67" t="s">
        <v>303</v>
      </c>
    </row>
    <row r="208" ht="15.75">
      <c r="B208" s="67" t="s">
        <v>305</v>
      </c>
    </row>
    <row r="209" ht="15.75">
      <c r="B209" s="67" t="s">
        <v>306</v>
      </c>
    </row>
    <row r="212" ht="15.75">
      <c r="B212" s="67" t="s">
        <v>127</v>
      </c>
    </row>
    <row r="213" ht="15.75">
      <c r="B213" s="67" t="s">
        <v>128</v>
      </c>
    </row>
    <row r="215" ht="15.75">
      <c r="B215" s="67" t="s">
        <v>129</v>
      </c>
    </row>
    <row r="216" ht="15.75">
      <c r="B216" s="99" t="s">
        <v>145</v>
      </c>
    </row>
    <row r="220" spans="1:2" ht="15.75">
      <c r="A220" s="101"/>
      <c r="B220" s="68"/>
    </row>
  </sheetData>
  <printOptions/>
  <pageMargins left="0.58" right="0.28" top="0.8" bottom="0.69" header="0.3937007874015748" footer="0.27"/>
  <pageSetup horizontalDpi="180" verticalDpi="180" orientation="portrait" paperSize="9" scale="64" r:id="rId1"/>
  <rowBreaks count="3" manualBreakCount="3">
    <brk id="68" max="10" man="1"/>
    <brk id="134" max="10" man="1"/>
    <brk id="19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</dc:creator>
  <cp:keywords/>
  <dc:description/>
  <cp:lastModifiedBy>BERNARD</cp:lastModifiedBy>
  <cp:lastPrinted>2003-02-28T09:00:52Z</cp:lastPrinted>
  <dcterms:created xsi:type="dcterms:W3CDTF">2003-02-10T01:08:16Z</dcterms:created>
  <dcterms:modified xsi:type="dcterms:W3CDTF">2003-02-28T09:01:01Z</dcterms:modified>
  <cp:category/>
  <cp:version/>
  <cp:contentType/>
  <cp:contentStatus/>
</cp:coreProperties>
</file>