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4"/>
  </bookViews>
  <sheets>
    <sheet name="PL" sheetId="1" r:id="rId1"/>
    <sheet name="BS" sheetId="2" r:id="rId2"/>
    <sheet name="CF" sheetId="3" r:id="rId3"/>
    <sheet name="EQTY" sheetId="4" r:id="rId4"/>
    <sheet name="NOTE " sheetId="5" r:id="rId5"/>
  </sheets>
  <definedNames>
    <definedName name="_xlnm.Print_Area" localSheetId="4">'NOTE '!$A:$IV</definedName>
  </definedNames>
  <calcPr fullCalcOnLoad="1"/>
</workbook>
</file>

<file path=xl/sharedStrings.xml><?xml version="1.0" encoding="utf-8"?>
<sst xmlns="http://schemas.openxmlformats.org/spreadsheetml/2006/main" count="305" uniqueCount="257">
  <si>
    <t>RM '000</t>
  </si>
  <si>
    <t xml:space="preserve">AS AT </t>
  </si>
  <si>
    <t>Accounting Policies</t>
  </si>
  <si>
    <t>Exceptional Item</t>
  </si>
  <si>
    <t>RM'000</t>
  </si>
  <si>
    <t>Extraordinary Item</t>
  </si>
  <si>
    <t>2.</t>
  </si>
  <si>
    <t>3.</t>
  </si>
  <si>
    <t>4.</t>
  </si>
  <si>
    <t>Taxation</t>
  </si>
  <si>
    <t>5.</t>
  </si>
  <si>
    <t>6.</t>
  </si>
  <si>
    <t>7.</t>
  </si>
  <si>
    <t>Purchases And Sales Of Quoted Securities</t>
  </si>
  <si>
    <t>8.</t>
  </si>
  <si>
    <t>Changes In The Composition Of The Group</t>
  </si>
  <si>
    <t>Status of Corporate Proposals</t>
  </si>
  <si>
    <t>10.</t>
  </si>
  <si>
    <t>Seasonal Or Cyclical Factors</t>
  </si>
  <si>
    <t>11.</t>
  </si>
  <si>
    <t>Corporate Developments</t>
  </si>
  <si>
    <t>12.</t>
  </si>
  <si>
    <t>Secured</t>
  </si>
  <si>
    <t>Unsecured</t>
  </si>
  <si>
    <t>b) Foreign borrowings in Ringgit equivalent are as follows:</t>
  </si>
  <si>
    <t>US Dollars (Secured)</t>
  </si>
  <si>
    <t>13.</t>
  </si>
  <si>
    <t>14.</t>
  </si>
  <si>
    <t>Off Balance Sheet Financial Instruments</t>
  </si>
  <si>
    <t>15.</t>
  </si>
  <si>
    <t>Material Litigation</t>
  </si>
  <si>
    <t>16.</t>
  </si>
  <si>
    <t>17.</t>
  </si>
  <si>
    <t>Comment On Financial Results (Current Quarter Compared With The Preceding Quarter)</t>
  </si>
  <si>
    <t>18.</t>
  </si>
  <si>
    <t>Review Of Performance Of The Company And Its Principal Subsidiaries</t>
  </si>
  <si>
    <t>19.</t>
  </si>
  <si>
    <t>Prospects For The Current Financial Year</t>
  </si>
  <si>
    <t>20.</t>
  </si>
  <si>
    <t>Variance Of Actual Profit From Forecast Profit/Profit Guarantee</t>
  </si>
  <si>
    <t>21.</t>
  </si>
  <si>
    <t>Dividend</t>
  </si>
  <si>
    <t>There is no profit forecast or profit guarantee issued during the financial year.</t>
  </si>
  <si>
    <t>Kuala Lumpur</t>
  </si>
  <si>
    <t xml:space="preserve">CURRENT </t>
  </si>
  <si>
    <t>TO DATE</t>
  </si>
  <si>
    <t>-</t>
  </si>
  <si>
    <t>Net tangible assets per share (RM)</t>
  </si>
  <si>
    <t>Reserves</t>
  </si>
  <si>
    <t xml:space="preserve">    unsecured as follows:</t>
  </si>
  <si>
    <t>9.</t>
  </si>
  <si>
    <t>Quarter</t>
  </si>
  <si>
    <t>Group Borrowings And Debt Securities</t>
  </si>
  <si>
    <t>I) at cost</t>
  </si>
  <si>
    <t>ii) at net book value</t>
  </si>
  <si>
    <t>iii) at market value</t>
  </si>
  <si>
    <t>Siew Kah Toong</t>
  </si>
  <si>
    <t>Special Administrator</t>
  </si>
  <si>
    <t>Revenue</t>
  </si>
  <si>
    <t>Property, plant and equipment</t>
  </si>
  <si>
    <t>Intangible assets</t>
  </si>
  <si>
    <t>Inventories</t>
  </si>
  <si>
    <t>Trade receivables</t>
  </si>
  <si>
    <t>Fixed deposits with licensed banks</t>
  </si>
  <si>
    <t>Cash &amp; bank balances</t>
  </si>
  <si>
    <t>Current assets</t>
  </si>
  <si>
    <t>Current liabilities</t>
  </si>
  <si>
    <t>Hire purchase creditors</t>
  </si>
  <si>
    <t>Finance lease creditors</t>
  </si>
  <si>
    <t>Bank borrowings</t>
  </si>
  <si>
    <t>Bank overdrafts</t>
  </si>
  <si>
    <t>Provision for taxation</t>
  </si>
  <si>
    <t>Share capital</t>
  </si>
  <si>
    <t>Profit On Sale Of Unquoted Investments And/Or Properties</t>
  </si>
  <si>
    <t>Current</t>
  </si>
  <si>
    <t>Financial</t>
  </si>
  <si>
    <t>Year To Date</t>
  </si>
  <si>
    <t>1.</t>
  </si>
  <si>
    <t>Explanatory notes:</t>
  </si>
  <si>
    <t>Net current liabilities</t>
  </si>
  <si>
    <t>Trade &amp; bills payables</t>
  </si>
  <si>
    <t>Other payables &amp; accruals</t>
  </si>
  <si>
    <t xml:space="preserve">deferred taxation and/or adjustment for under or over provision in respect of prior years. There is no foreign taxation </t>
  </si>
  <si>
    <t xml:space="preserve">The Group has not made any provision for taxation for the current quarter and financial year-to-date. There is no </t>
  </si>
  <si>
    <t>in the current quarter and financial year-to-date.</t>
  </si>
  <si>
    <t>Subsequent Events</t>
  </si>
  <si>
    <t>Segmental Reporting</t>
  </si>
  <si>
    <t>Investments in associated companies</t>
  </si>
  <si>
    <t>Long term investments</t>
  </si>
  <si>
    <t>Other receivables,deposit &amp; prepayment</t>
  </si>
  <si>
    <t>Minority interests</t>
  </si>
  <si>
    <t>SENG HUP CORPORATION BHD (Special Administrators Appointed) ("SHCB")</t>
  </si>
  <si>
    <t>22.</t>
  </si>
  <si>
    <t>Minimum Paid-Up Capital Requirement</t>
  </si>
  <si>
    <t>As at the date of this report, the Company has yet to increase its paid-up capital to meet the minimum</t>
  </si>
  <si>
    <t xml:space="preserve">a) The Group borrowings consist mainly of short term facilities and are classified as secured and </t>
  </si>
  <si>
    <t>Total</t>
  </si>
  <si>
    <t>31/3/2002</t>
  </si>
  <si>
    <t>in one geographical area.</t>
  </si>
  <si>
    <t>There were no segmental information presented as the Group operates predominantly in one business activity and</t>
  </si>
  <si>
    <t>The business operations are affected by major festive seasons and promotional activities conducted by the Group.</t>
  </si>
  <si>
    <t xml:space="preserve">paid-up capital requirement of RM40 million. The company depends on the sucessful implementation of </t>
  </si>
  <si>
    <t>its restructuring plan to meet the requirement.</t>
  </si>
  <si>
    <t>and basis of consolidation with those used in the preparation of the most recent annual audited accounts except for the</t>
  </si>
  <si>
    <t xml:space="preserve">adoption of MASB 23: Impairment of Assets. </t>
  </si>
  <si>
    <t xml:space="preserve">   by the Indonesia subsidiary, PT Krisindo Mas.</t>
  </si>
  <si>
    <t xml:space="preserve">The Company has been classified as a PN4 company under the Kuala Lumpur Stock Exchange ("KLSE") Listing </t>
  </si>
  <si>
    <t>implementation of its proposed restructuring plan.</t>
  </si>
  <si>
    <t xml:space="preserve">Requirements and is required to obtain all the necessary approvals for its proposed restructuring by 31 December 2002, </t>
  </si>
  <si>
    <t xml:space="preserve">failing which, the company may be delisted from the KLSE. The prospects of the Group depend on the successful </t>
  </si>
  <si>
    <t>ENDED</t>
  </si>
  <si>
    <t xml:space="preserve">QUARTER </t>
  </si>
  <si>
    <t>6 MONTH</t>
  </si>
  <si>
    <t>CUMULATIVE</t>
  </si>
  <si>
    <t>30/09/02</t>
  </si>
  <si>
    <t>30/09/01</t>
  </si>
  <si>
    <t>FINANCIAL YEAR END 2003</t>
  </si>
  <si>
    <t>FINANCIAL YEAR END 2002</t>
  </si>
  <si>
    <t>Operating Expenses</t>
  </si>
  <si>
    <t>Finance costs</t>
  </si>
  <si>
    <t>Investing Results</t>
  </si>
  <si>
    <t>Minority Interest</t>
  </si>
  <si>
    <t>EPS - Basic</t>
  </si>
  <si>
    <t xml:space="preserve">        - Diluted</t>
  </si>
  <si>
    <t>Other Investments</t>
  </si>
  <si>
    <t>Shareholders' Fund</t>
  </si>
  <si>
    <t>Long Term Liabilities</t>
  </si>
  <si>
    <t>Borrowings</t>
  </si>
  <si>
    <t>Bonds</t>
  </si>
  <si>
    <t>Other deferred liabilities</t>
  </si>
  <si>
    <t xml:space="preserve">(The Condensed Consolidated Balance Sheets should be read in conjunction with the Annual </t>
  </si>
  <si>
    <t>Financial Report for the year ended 31 March 2002)</t>
  </si>
  <si>
    <t>Cash flows from operating activities</t>
  </si>
  <si>
    <t>Adjustments for:</t>
  </si>
  <si>
    <t>Cash generated from/(used in) operations</t>
  </si>
  <si>
    <t>Interest received</t>
  </si>
  <si>
    <t>Interest paid</t>
  </si>
  <si>
    <t>Tax paid</t>
  </si>
  <si>
    <t>Net cash from/(used in) operating activities</t>
  </si>
  <si>
    <t>Cash flow from investing activities</t>
  </si>
  <si>
    <t>Purchase of property, plant &amp; equipment</t>
  </si>
  <si>
    <t>Proceeds from disposal of property, plant &amp; equipment</t>
  </si>
  <si>
    <t>Net cash from/(used in) investing activities</t>
  </si>
  <si>
    <t>Cash flows from financing activities</t>
  </si>
  <si>
    <t>Repayment of hire purchase creditors</t>
  </si>
  <si>
    <t>Repayment of finance lease creditors</t>
  </si>
  <si>
    <t>Net cash used in financing activities</t>
  </si>
  <si>
    <t>Net changes in cash and cash equivalents</t>
  </si>
  <si>
    <t>CONDENSED CONSOLIDATED BALANCE SHEET AS AT 30 SEPTEMBER 2002</t>
  </si>
  <si>
    <t>30 SEP 2002</t>
  </si>
  <si>
    <t>31 MARCH 2002</t>
  </si>
  <si>
    <t>CONDENSED CONSOLIDATED CASH FLOW STATEMENTS FOR THE QUARTER ENDED 30 SEPTEMBER 2002</t>
  </si>
  <si>
    <t>Profit/(loss) from Operations</t>
  </si>
  <si>
    <t>Profit/(loss) before tax</t>
  </si>
  <si>
    <t>Profit/(loss) after tax</t>
  </si>
  <si>
    <t>Net Profit/(loss) for the period</t>
  </si>
  <si>
    <t>Net loss before taxation</t>
  </si>
  <si>
    <t>6 months ended</t>
  </si>
  <si>
    <t>Non-cash items</t>
  </si>
  <si>
    <t>Non-operating items</t>
  </si>
  <si>
    <t>Changes in working capital</t>
  </si>
  <si>
    <t>Net Change in current assets</t>
  </si>
  <si>
    <t>Net Change in current liabilities</t>
  </si>
  <si>
    <t>Cash and cash equivalents at beginning of year</t>
  </si>
  <si>
    <t>(The Condensed Consolidated Cash Flow Statements should be read in conjunction with the Annual Financial</t>
  </si>
  <si>
    <t>Report for the year ended 31 March 2002)</t>
  </si>
  <si>
    <t>CONDENSED CONSOLIDATED STATEMENTS OF CHANGES IN EQUITY</t>
  </si>
  <si>
    <t>FOR THE QUARTER ENDED 30 SEPTEMBER 2002</t>
  </si>
  <si>
    <t>6 months quarter</t>
  </si>
  <si>
    <t>ended 30 Sep 2002</t>
  </si>
  <si>
    <t>Balance at beginning of year</t>
  </si>
  <si>
    <t>Movements during the period</t>
  </si>
  <si>
    <t>Balance at end of period</t>
  </si>
  <si>
    <t>Share Capital</t>
  </si>
  <si>
    <t>Reserve</t>
  </si>
  <si>
    <t>ended 30 Sep 2001</t>
  </si>
  <si>
    <t>Annual Financial Report for the year ended 31 March 2002)</t>
  </si>
  <si>
    <t xml:space="preserve">(The Condensed Consolidated Statements of Changes in Equity should be read in conjunction with the </t>
  </si>
  <si>
    <t>SENG HUP CORPORTION BHD (3707 M)</t>
  </si>
  <si>
    <t xml:space="preserve">   (Special Administrators Appointed)</t>
  </si>
  <si>
    <t xml:space="preserve">    SENG HUP CORPORTION BHD (3707 M)</t>
  </si>
  <si>
    <t xml:space="preserve">       (Special Administrators Appointed)</t>
  </si>
  <si>
    <t>The 2nd quarter financial statements have been prepared using the same accounting policies, method of computation</t>
  </si>
  <si>
    <t>Qualification</t>
  </si>
  <si>
    <t>Included in the operating expenses are:</t>
  </si>
  <si>
    <t>Valuation of Property, Plant and Equipment</t>
  </si>
  <si>
    <t>adoption of MASB 23: Impairment of Assets.</t>
  </si>
  <si>
    <t>financial statement.</t>
  </si>
  <si>
    <t>Contingent Liabilities or Contingent Assets</t>
  </si>
  <si>
    <t>There was no dividend paid for ordinary shares or other shares for the quarter ended 30 September 2002.</t>
  </si>
  <si>
    <t>ended 30 September 2002.</t>
  </si>
  <si>
    <t>a) There was no purchase or sale of quoted security for the quarter and financial year to date ended 30 September 2002.</t>
  </si>
  <si>
    <t>b) Investments in quoted ICULS/ICPS as at 30 September 2002.</t>
  </si>
  <si>
    <t>30/9/2002</t>
  </si>
  <si>
    <t>23.</t>
  </si>
  <si>
    <t>24.</t>
  </si>
  <si>
    <t>Revaluation</t>
  </si>
  <si>
    <t>Capital</t>
  </si>
  <si>
    <t>Other</t>
  </si>
  <si>
    <t>Exchange</t>
  </si>
  <si>
    <t>Differences</t>
  </si>
  <si>
    <t>Accumulated</t>
  </si>
  <si>
    <t>losses</t>
  </si>
  <si>
    <t>RM '001</t>
  </si>
  <si>
    <t>Included in the other operating income are:</t>
  </si>
  <si>
    <t>CONDENSED CONSOLIDATED INCOME STATEMENTS FOR THE QUARTER ENDED 30 SEPTEMBER 2002</t>
  </si>
  <si>
    <t>SENG HUP CORPORATION BHD (3707 M)</t>
  </si>
  <si>
    <t xml:space="preserve">         (Special Administrators Appointed)</t>
  </si>
  <si>
    <t>for the year ended 31 March 2002)</t>
  </si>
  <si>
    <t xml:space="preserve">(The Condensed Consolidated Income Statements should be read in conjuction with the Annual Financial Report </t>
  </si>
  <si>
    <t>The Group registered a turnover of RM1.8 million in the 2nd quarter compared with RM1.4 million in the 1st quarter .</t>
  </si>
  <si>
    <t>There have been no issuance and repayment of debts and securities, share buy backs, share cancellations, shares held as</t>
  </si>
  <si>
    <t>treasury shares and resale of treasury shares for the current quarter and financial year-to-date ended 30 September 2002.</t>
  </si>
  <si>
    <t>impairment loss of RM2.1 million in the 1st quarter.</t>
  </si>
  <si>
    <t>Operating profit /(loss) before working capital changes</t>
  </si>
  <si>
    <t>Cash and cash equivalents at end of the period</t>
  </si>
  <si>
    <t>Restructuring deposit forfeited</t>
  </si>
  <si>
    <t>The auditors report on the financial statements ended 31 March 2002 was not subject to any qualifications.</t>
  </si>
  <si>
    <t xml:space="preserve"> - Impairment loss on assets of the subsidiaries arising from the adoption of MASB 23.</t>
  </si>
  <si>
    <t xml:space="preserve"> - (Loss)/Gain on foreign exchange arising from the US Dollar loan obtained</t>
  </si>
  <si>
    <t>Certain properties of the subsidiaries are stated at revalued amount in the current financial year following the</t>
  </si>
  <si>
    <t>There are no material events subsequent to quarter ended 30 September 2002 which have not been disclosed in the</t>
  </si>
  <si>
    <t>There are no changes in the composition of the Group for year to date ended 30 September 2002.</t>
  </si>
  <si>
    <t>There are no changes in contingent liabilities or contingent assets since the last annual balance sheet date.</t>
  </si>
  <si>
    <t>There is no extraordinary item in the current quarter and financial year-to-date ended 30 September 2002.</t>
  </si>
  <si>
    <t>There is no sale of unquoted investment or property for the current quarter and financial year-to-date</t>
  </si>
  <si>
    <t>The Company had on 9 October 2002, made its Requisite Announcement to the Kuala Lumpur Stock Exchange ("KLSE")</t>
  </si>
  <si>
    <t>pertaining to the proposed restructuring exercise of SHCB.  The proposed restructuring exercise will comprise the following:</t>
  </si>
  <si>
    <t xml:space="preserve">     proposed restructuring exercise;</t>
  </si>
  <si>
    <t xml:space="preserve">a)  Incorporation of a new company, Salcon Sdn Bhd ("SSB"), which shall be the vehicle to undertake the </t>
  </si>
  <si>
    <t>b)  Proposed share exchange of the ordinary shares in SHCB for new ordinary shares in SSB;</t>
  </si>
  <si>
    <t>c)  Proposed acquisition by SSB of the entire issued and paid-up share capital of Salcon Engineering Bhd ("SEB");</t>
  </si>
  <si>
    <t>e)  Proposed public issue of new SSB shares to the eligible directors and employees of SEB group, and the Malaysian public;</t>
  </si>
  <si>
    <t xml:space="preserve">d)  Proposed exemption to SEB vendors and parties acting in concert with them from the obligation to extend an unconditional </t>
  </si>
  <si>
    <t>d)  Proposed offer for sale / placement by shareholders cum vendors of SEB to the Malaysian public and potential investors;</t>
  </si>
  <si>
    <t>f)  Proposed debt settlement to SHCB's creditors;</t>
  </si>
  <si>
    <t>g)  Proposed transfer of listing status of SHCB to SSB;</t>
  </si>
  <si>
    <t xml:space="preserve">h) Proposed disposal of SHCB to a special purpose vehicle, and the subsequent liqidation of SHCB </t>
  </si>
  <si>
    <t xml:space="preserve">    and all of its subsidiary companies upon the implementation of the proposed retructuring exercise;</t>
  </si>
  <si>
    <t>i)  Proposed transfer of SSB shares to the Main Board of the KLSE;</t>
  </si>
  <si>
    <t>j)  Proposed Employee Share Option Scheme</t>
  </si>
  <si>
    <t xml:space="preserve">Subsequently, a submission of the proposed restructuring exercise was made to the relevant authorities on 10 October 2002.  </t>
  </si>
  <si>
    <t>The Company is currently pending the approvals of the authorities for its submission.</t>
  </si>
  <si>
    <t xml:space="preserve">property investment were also affected by the impairment of losses to its buildings.  </t>
  </si>
  <si>
    <t xml:space="preserve">The poor performance of SHCB Group was also contributed by the continuous losses of its Indonesian subsidiary, PT Krisindo Mas </t>
  </si>
  <si>
    <t xml:space="preserve">     mandatory general offer for all the remaining SSB shares not owned by them</t>
  </si>
  <si>
    <t>There were no material financial instruments with off balance sheet risk during the current quarter ended 30 September 2002.</t>
  </si>
  <si>
    <t>There were no changes of the material litigation since the last annual balance sheet date.</t>
  </si>
  <si>
    <t>The loss before tax was reduced from RM3.9 million in the 1st quarter to RM2.0 million in the current quarter as there was an</t>
  </si>
  <si>
    <t xml:space="preserve">The company's sales turnover was lower than the previous quarter due to a decline in the spending of the retail sector. </t>
  </si>
  <si>
    <t xml:space="preserve">As a result, the company continued to suffer losses due to its high finance costs.  Further to that, the subsidiaries involved in </t>
  </si>
  <si>
    <t xml:space="preserve">("PTK"), which is unable to repay its borrowings.  However, there was an exceptional gain from PTK </t>
  </si>
  <si>
    <t>27 November 2002</t>
  </si>
  <si>
    <t>Cost and expenses paid on behalf of white knight</t>
  </si>
  <si>
    <t>Other Income</t>
  </si>
  <si>
    <t xml:space="preserve"> - Forfeiture of the corporate restructuring exercise deposit </t>
  </si>
  <si>
    <t>arsing from the gain in exchange rate as its bank borrowings (refer to note 4) are US Dollars denominated.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</si>
</sst>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\(#,##0\)"/>
    <numFmt numFmtId="179" formatCode="#,##0;[Red]\(#,##0\);_(* &quot;-&quot;"/>
    <numFmt numFmtId="180" formatCode="#,##0_ ;\-#,##0\ "/>
    <numFmt numFmtId="181" formatCode="#,##0.000"/>
    <numFmt numFmtId="182" formatCode="#,##0;\(#,##0\)"/>
    <numFmt numFmtId="183" formatCode="#,##0.00;\(#,##0.00\)"/>
    <numFmt numFmtId="184" formatCode="#,##0.000;\(#,##0.000\)"/>
  </numFmts>
  <fonts count="6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 quotePrefix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175" fontId="0" fillId="0" borderId="0" xfId="0" applyNumberFormat="1" applyAlignment="1">
      <alignment/>
    </xf>
    <xf numFmtId="175" fontId="0" fillId="0" borderId="2" xfId="0" applyNumberFormat="1" applyBorder="1" applyAlignment="1">
      <alignment/>
    </xf>
    <xf numFmtId="175" fontId="0" fillId="0" borderId="3" xfId="0" applyNumberFormat="1" applyBorder="1" applyAlignment="1">
      <alignment/>
    </xf>
    <xf numFmtId="175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Border="1" applyAlignment="1">
      <alignment/>
    </xf>
    <xf numFmtId="175" fontId="0" fillId="0" borderId="5" xfId="0" applyNumberFormat="1" applyBorder="1" applyAlignment="1">
      <alignment/>
    </xf>
    <xf numFmtId="175" fontId="0" fillId="0" borderId="4" xfId="0" applyNumberFormat="1" applyBorder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 quotePrefix="1">
      <alignment horizontal="right"/>
    </xf>
    <xf numFmtId="0" fontId="1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7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 quotePrefix="1">
      <alignment horizontal="right"/>
    </xf>
    <xf numFmtId="0" fontId="0" fillId="0" borderId="0" xfId="0" applyFont="1" applyAlignment="1">
      <alignment horizontal="center"/>
    </xf>
    <xf numFmtId="0" fontId="0" fillId="0" borderId="1" xfId="0" applyFont="1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79" fontId="0" fillId="0" borderId="0" xfId="0" applyNumberFormat="1" applyFont="1" applyBorder="1" applyAlignment="1" quotePrefix="1">
      <alignment horizontal="right"/>
    </xf>
    <xf numFmtId="179" fontId="0" fillId="0" borderId="0" xfId="0" applyNumberFormat="1" applyFont="1" applyBorder="1" applyAlignment="1">
      <alignment/>
    </xf>
    <xf numFmtId="15" fontId="0" fillId="0" borderId="0" xfId="0" applyNumberFormat="1" applyFont="1" applyAlignment="1" quotePrefix="1">
      <alignment/>
    </xf>
    <xf numFmtId="0" fontId="0" fillId="0" borderId="3" xfId="0" applyBorder="1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182" fontId="0" fillId="0" borderId="1" xfId="0" applyNumberFormat="1" applyBorder="1" applyAlignment="1" quotePrefix="1">
      <alignment horizontal="center"/>
    </xf>
    <xf numFmtId="182" fontId="0" fillId="0" borderId="3" xfId="0" applyNumberFormat="1" applyBorder="1" applyAlignment="1">
      <alignment/>
    </xf>
    <xf numFmtId="182" fontId="2" fillId="0" borderId="7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2" fontId="2" fillId="0" borderId="2" xfId="0" applyNumberFormat="1" applyFont="1" applyBorder="1" applyAlignment="1">
      <alignment/>
    </xf>
    <xf numFmtId="0" fontId="2" fillId="0" borderId="1" xfId="0" applyFont="1" applyBorder="1" applyAlignment="1">
      <alignment/>
    </xf>
    <xf numFmtId="182" fontId="0" fillId="0" borderId="2" xfId="0" applyNumberFormat="1" applyBorder="1" applyAlignment="1">
      <alignment/>
    </xf>
    <xf numFmtId="182" fontId="0" fillId="0" borderId="0" xfId="0" applyNumberForma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8" xfId="0" applyFont="1" applyBorder="1" applyAlignment="1">
      <alignment/>
    </xf>
    <xf numFmtId="179" fontId="0" fillId="0" borderId="8" xfId="0" applyNumberFormat="1" applyFont="1" applyBorder="1" applyAlignment="1" quotePrefix="1">
      <alignment horizontal="right"/>
    </xf>
    <xf numFmtId="179" fontId="0" fillId="0" borderId="8" xfId="0" applyNumberFormat="1" applyFont="1" applyBorder="1" applyAlignment="1">
      <alignment/>
    </xf>
    <xf numFmtId="184" fontId="0" fillId="0" borderId="0" xfId="0" applyNumberFormat="1" applyAlignment="1">
      <alignment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 quotePrefix="1">
      <alignment horizontal="right"/>
    </xf>
    <xf numFmtId="182" fontId="1" fillId="0" borderId="0" xfId="0" applyNumberFormat="1" applyFont="1" applyAlignment="1">
      <alignment horizontal="center"/>
    </xf>
    <xf numFmtId="182" fontId="0" fillId="0" borderId="0" xfId="0" applyNumberFormat="1" applyFont="1" applyAlignment="1" quotePrefix="1">
      <alignment horizontal="center"/>
    </xf>
    <xf numFmtId="182" fontId="0" fillId="0" borderId="0" xfId="0" applyNumberFormat="1" applyFont="1" applyAlignment="1">
      <alignment horizontal="right"/>
    </xf>
    <xf numFmtId="182" fontId="0" fillId="0" borderId="0" xfId="0" applyNumberFormat="1" applyBorder="1" applyAlignment="1" quotePrefix="1">
      <alignment horizontal="center"/>
    </xf>
    <xf numFmtId="0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B19" sqref="B19"/>
    </sheetView>
  </sheetViews>
  <sheetFormatPr defaultColWidth="9.140625" defaultRowHeight="12.75"/>
  <cols>
    <col min="1" max="1" width="6.421875" style="0" customWidth="1"/>
    <col min="2" max="2" width="29.00390625" style="0" customWidth="1"/>
    <col min="3" max="3" width="4.421875" style="0" customWidth="1"/>
    <col min="4" max="5" width="14.7109375" style="0" customWidth="1"/>
    <col min="6" max="6" width="1.28515625" style="0" customWidth="1"/>
    <col min="7" max="8" width="14.7109375" style="0" customWidth="1"/>
  </cols>
  <sheetData>
    <row r="1" spans="1:8" ht="12.75">
      <c r="A1" s="23"/>
      <c r="D1" s="4"/>
      <c r="E1" s="5"/>
      <c r="F1" s="5"/>
      <c r="G1" s="4"/>
      <c r="H1" s="5"/>
    </row>
    <row r="2" spans="1:8" ht="13.5" customHeight="1">
      <c r="A2" s="23"/>
      <c r="C2" s="28" t="s">
        <v>206</v>
      </c>
      <c r="E2" s="5"/>
      <c r="F2" s="5"/>
      <c r="G2" s="4"/>
      <c r="H2" s="5"/>
    </row>
    <row r="3" spans="1:8" ht="12.75">
      <c r="A3" s="23"/>
      <c r="C3" s="24" t="s">
        <v>207</v>
      </c>
      <c r="E3" s="5"/>
      <c r="F3" s="5"/>
      <c r="G3" s="4"/>
      <c r="H3" s="5"/>
    </row>
    <row r="4" spans="1:8" ht="12.75">
      <c r="A4" s="23"/>
      <c r="D4" s="24"/>
      <c r="E4" s="5"/>
      <c r="F4" s="5"/>
      <c r="G4" s="4"/>
      <c r="H4" s="5"/>
    </row>
    <row r="5" spans="1:8" ht="12.75">
      <c r="A5" s="23"/>
      <c r="B5" s="3" t="s">
        <v>205</v>
      </c>
      <c r="D5" s="24"/>
      <c r="E5" s="5"/>
      <c r="F5" s="5"/>
      <c r="G5" s="4"/>
      <c r="H5" s="5"/>
    </row>
    <row r="6" spans="1:8" ht="12.75">
      <c r="A6" s="23"/>
      <c r="D6" s="24"/>
      <c r="E6" s="5"/>
      <c r="F6" s="5"/>
      <c r="G6" s="4"/>
      <c r="H6" s="5"/>
    </row>
    <row r="7" spans="1:8" ht="12.75">
      <c r="A7" s="23"/>
      <c r="B7" s="3"/>
      <c r="D7" s="73" t="s">
        <v>116</v>
      </c>
      <c r="E7" s="73"/>
      <c r="F7" s="5"/>
      <c r="G7" s="73" t="s">
        <v>117</v>
      </c>
      <c r="H7" s="73"/>
    </row>
    <row r="8" spans="1:8" ht="12.75">
      <c r="A8" s="23"/>
      <c r="D8" s="5" t="s">
        <v>44</v>
      </c>
      <c r="E8" s="5" t="s">
        <v>112</v>
      </c>
      <c r="F8" s="25"/>
      <c r="G8" s="5" t="s">
        <v>44</v>
      </c>
      <c r="H8" s="5" t="s">
        <v>112</v>
      </c>
    </row>
    <row r="9" spans="1:8" ht="12.75">
      <c r="A9" s="23"/>
      <c r="D9" s="5" t="s">
        <v>111</v>
      </c>
      <c r="E9" s="5" t="s">
        <v>113</v>
      </c>
      <c r="F9" s="25"/>
      <c r="G9" s="5" t="s">
        <v>111</v>
      </c>
      <c r="H9" s="5" t="s">
        <v>113</v>
      </c>
    </row>
    <row r="10" spans="1:8" ht="12.75">
      <c r="A10" s="23"/>
      <c r="D10" s="7" t="s">
        <v>110</v>
      </c>
      <c r="E10" s="7" t="s">
        <v>45</v>
      </c>
      <c r="F10" s="26"/>
      <c r="G10" s="7" t="s">
        <v>110</v>
      </c>
      <c r="H10" s="7" t="s">
        <v>45</v>
      </c>
    </row>
    <row r="11" spans="1:8" ht="13.5" thickBot="1">
      <c r="A11" s="23"/>
      <c r="D11" s="6" t="s">
        <v>114</v>
      </c>
      <c r="E11" s="6" t="s">
        <v>114</v>
      </c>
      <c r="F11" s="6"/>
      <c r="G11" s="6" t="s">
        <v>115</v>
      </c>
      <c r="H11" s="6" t="s">
        <v>115</v>
      </c>
    </row>
    <row r="12" spans="1:8" ht="13.5" thickTop="1">
      <c r="A12" s="23"/>
      <c r="D12" s="5" t="s">
        <v>0</v>
      </c>
      <c r="E12" s="5" t="s">
        <v>0</v>
      </c>
      <c r="F12" s="5"/>
      <c r="G12" s="5" t="s">
        <v>0</v>
      </c>
      <c r="H12" s="5" t="s">
        <v>0</v>
      </c>
    </row>
    <row r="13" spans="1:8" ht="12.75">
      <c r="A13" s="23"/>
      <c r="D13" s="4"/>
      <c r="E13" s="5"/>
      <c r="F13" s="5"/>
      <c r="G13" s="16"/>
      <c r="H13" s="5"/>
    </row>
    <row r="14" spans="2:8" ht="12.75">
      <c r="B14" t="s">
        <v>58</v>
      </c>
      <c r="D14" s="44">
        <f>3183-1375</f>
        <v>1808</v>
      </c>
      <c r="E14" s="44">
        <v>3183</v>
      </c>
      <c r="F14" s="45"/>
      <c r="G14" s="44">
        <v>4660</v>
      </c>
      <c r="H14" s="44">
        <v>8959</v>
      </c>
    </row>
    <row r="15" spans="4:8" ht="12.75">
      <c r="D15" s="44"/>
      <c r="E15" s="44"/>
      <c r="F15" s="44"/>
      <c r="G15" s="44"/>
      <c r="H15" s="44"/>
    </row>
    <row r="16" spans="2:8" ht="12.75">
      <c r="B16" t="s">
        <v>118</v>
      </c>
      <c r="D16" s="44">
        <f>-3805-2</f>
        <v>-3807</v>
      </c>
      <c r="E16" s="44">
        <v>-7107</v>
      </c>
      <c r="F16" s="44"/>
      <c r="G16" s="44">
        <f>-257+2655-5872</f>
        <v>-3474</v>
      </c>
      <c r="H16" s="44">
        <f>-523+1127-11060</f>
        <v>-10456</v>
      </c>
    </row>
    <row r="17" spans="4:8" ht="12.75">
      <c r="D17" s="44"/>
      <c r="E17" s="44"/>
      <c r="F17" s="44"/>
      <c r="G17" s="44"/>
      <c r="H17" s="44"/>
    </row>
    <row r="18" spans="2:8" ht="12.75">
      <c r="B18" t="s">
        <v>254</v>
      </c>
      <c r="D18" s="44">
        <f>2103-120+131</f>
        <v>2114</v>
      </c>
      <c r="E18" s="44">
        <v>2234</v>
      </c>
      <c r="F18" s="44"/>
      <c r="G18" s="44">
        <v>79</v>
      </c>
      <c r="H18" s="44">
        <v>150</v>
      </c>
    </row>
    <row r="19" spans="4:8" ht="12.75">
      <c r="D19" s="48"/>
      <c r="E19" s="48"/>
      <c r="F19" s="44"/>
      <c r="G19" s="48"/>
      <c r="H19" s="48"/>
    </row>
    <row r="20" spans="2:8" ht="12.75">
      <c r="B20" t="s">
        <v>152</v>
      </c>
      <c r="D20" s="44">
        <f>SUM(D14:D19)</f>
        <v>115</v>
      </c>
      <c r="E20" s="44">
        <f>SUM(E14:E19)</f>
        <v>-1690</v>
      </c>
      <c r="F20" s="44"/>
      <c r="G20" s="44">
        <f>SUM(G14:G19)</f>
        <v>1265</v>
      </c>
      <c r="H20" s="44">
        <f>SUM(H14:H19)</f>
        <v>-1347</v>
      </c>
    </row>
    <row r="21" spans="4:8" ht="12.75">
      <c r="D21" s="44"/>
      <c r="E21" s="44"/>
      <c r="F21" s="44"/>
      <c r="G21" s="44"/>
      <c r="H21" s="44"/>
    </row>
    <row r="22" spans="2:8" ht="12.75">
      <c r="B22" t="s">
        <v>119</v>
      </c>
      <c r="D22" s="44">
        <f>-4110+2122</f>
        <v>-1988</v>
      </c>
      <c r="E22" s="44">
        <v>-4112</v>
      </c>
      <c r="F22" s="44"/>
      <c r="G22" s="44">
        <v>-2192</v>
      </c>
      <c r="H22" s="44">
        <v>-4212</v>
      </c>
    </row>
    <row r="23" spans="4:8" ht="12.75">
      <c r="D23" s="44"/>
      <c r="E23" s="44"/>
      <c r="F23" s="44"/>
      <c r="G23" s="44"/>
      <c r="H23" s="44"/>
    </row>
    <row r="24" spans="2:8" ht="12.75">
      <c r="B24" t="s">
        <v>120</v>
      </c>
      <c r="D24" s="44">
        <v>0</v>
      </c>
      <c r="E24" s="44">
        <v>0</v>
      </c>
      <c r="F24" s="44"/>
      <c r="G24" s="44">
        <v>0</v>
      </c>
      <c r="H24" s="44">
        <v>0</v>
      </c>
    </row>
    <row r="25" spans="4:8" ht="12.75">
      <c r="D25" s="48"/>
      <c r="E25" s="48"/>
      <c r="F25" s="44"/>
      <c r="G25" s="48"/>
      <c r="H25" s="48"/>
    </row>
    <row r="26" spans="2:8" ht="12.75">
      <c r="B26" t="s">
        <v>153</v>
      </c>
      <c r="D26" s="44">
        <f>SUM(D20:D25)</f>
        <v>-1873</v>
      </c>
      <c r="E26" s="44">
        <f>SUM(E20:E25)</f>
        <v>-5802</v>
      </c>
      <c r="F26" s="44"/>
      <c r="G26" s="44">
        <f>SUM(G20:G25)</f>
        <v>-927</v>
      </c>
      <c r="H26" s="44">
        <f>SUM(H20:H25)</f>
        <v>-5559</v>
      </c>
    </row>
    <row r="27" spans="4:8" ht="12.75">
      <c r="D27" s="44"/>
      <c r="E27" s="44"/>
      <c r="F27" s="44"/>
      <c r="G27" s="44"/>
      <c r="H27" s="44"/>
    </row>
    <row r="28" spans="2:8" ht="12.75">
      <c r="B28" t="s">
        <v>9</v>
      </c>
      <c r="D28" s="44">
        <v>0</v>
      </c>
      <c r="E28" s="44">
        <v>0</v>
      </c>
      <c r="F28" s="44"/>
      <c r="G28" s="44">
        <v>0</v>
      </c>
      <c r="H28" s="44">
        <v>0</v>
      </c>
    </row>
    <row r="29" spans="4:8" ht="12.75">
      <c r="D29" s="48"/>
      <c r="E29" s="48"/>
      <c r="F29" s="44"/>
      <c r="G29" s="48"/>
      <c r="H29" s="48"/>
    </row>
    <row r="30" spans="2:8" ht="12.75">
      <c r="B30" t="s">
        <v>154</v>
      </c>
      <c r="D30" s="44">
        <f>SUM(D26:D29)</f>
        <v>-1873</v>
      </c>
      <c r="E30" s="44">
        <f>SUM(E26:E29)</f>
        <v>-5802</v>
      </c>
      <c r="F30" s="44"/>
      <c r="G30" s="44">
        <f>SUM(G26:G29)</f>
        <v>-927</v>
      </c>
      <c r="H30" s="44">
        <f>SUM(H26:H29)</f>
        <v>-5559</v>
      </c>
    </row>
    <row r="31" spans="4:8" ht="12.75">
      <c r="D31" s="44"/>
      <c r="E31" s="44"/>
      <c r="F31" s="44"/>
      <c r="G31" s="44"/>
      <c r="H31" s="44"/>
    </row>
    <row r="32" spans="2:8" ht="12.75">
      <c r="B32" t="s">
        <v>121</v>
      </c>
      <c r="D32" s="44">
        <v>1</v>
      </c>
      <c r="E32" s="44">
        <v>0</v>
      </c>
      <c r="F32" s="44"/>
      <c r="G32" s="44">
        <v>3</v>
      </c>
      <c r="H32" s="44">
        <v>6</v>
      </c>
    </row>
    <row r="33" spans="4:8" ht="12.75">
      <c r="D33" s="48"/>
      <c r="E33" s="48"/>
      <c r="F33" s="44"/>
      <c r="G33" s="48"/>
      <c r="H33" s="48"/>
    </row>
    <row r="34" spans="2:8" ht="13.5" thickBot="1">
      <c r="B34" t="s">
        <v>155</v>
      </c>
      <c r="D34" s="54">
        <f>SUM(D30:D33)</f>
        <v>-1872</v>
      </c>
      <c r="E34" s="54">
        <f>SUM(E30:E33)</f>
        <v>-5802</v>
      </c>
      <c r="F34" s="44"/>
      <c r="G34" s="54">
        <f>SUM(G30:G33)</f>
        <v>-924</v>
      </c>
      <c r="H34" s="54">
        <f>SUM(H30:H33)</f>
        <v>-5553</v>
      </c>
    </row>
    <row r="35" spans="4:8" ht="13.5" thickTop="1">
      <c r="D35" s="44"/>
      <c r="E35" s="44"/>
      <c r="F35" s="44"/>
      <c r="G35" s="44"/>
      <c r="H35" s="44"/>
    </row>
    <row r="36" spans="2:8" ht="12.75">
      <c r="B36" t="s">
        <v>122</v>
      </c>
      <c r="D36" s="65">
        <f>D34/19998</f>
        <v>-0.09360936093609361</v>
      </c>
      <c r="E36" s="65">
        <f>E34/19998</f>
        <v>-0.2901290129012901</v>
      </c>
      <c r="F36" s="44"/>
      <c r="G36" s="65">
        <f>G34/19998</f>
        <v>-0.0462046204620462</v>
      </c>
      <c r="H36" s="65">
        <f>H34/19998</f>
        <v>-0.27767776777677766</v>
      </c>
    </row>
    <row r="37" spans="4:8" ht="6" customHeight="1">
      <c r="D37" s="44"/>
      <c r="E37" s="44"/>
      <c r="F37" s="44"/>
      <c r="G37" s="44"/>
      <c r="H37" s="44"/>
    </row>
    <row r="38" spans="2:8" ht="12.75">
      <c r="B38" t="s">
        <v>123</v>
      </c>
      <c r="D38" s="44">
        <v>0</v>
      </c>
      <c r="E38" s="44">
        <v>0</v>
      </c>
      <c r="F38" s="44"/>
      <c r="G38" s="44">
        <v>0</v>
      </c>
      <c r="H38" s="44">
        <v>0</v>
      </c>
    </row>
    <row r="41" ht="12.75">
      <c r="B41" t="s">
        <v>209</v>
      </c>
    </row>
    <row r="42" ht="12.75">
      <c r="B42" t="s">
        <v>208</v>
      </c>
    </row>
  </sheetData>
  <mergeCells count="2">
    <mergeCell ref="D7:E7"/>
    <mergeCell ref="G7:H7"/>
  </mergeCells>
  <printOptions/>
  <pageMargins left="0.61" right="0.51" top="0.46" bottom="0.42" header="0.32" footer="0.32"/>
  <pageSetup fitToHeight="1" fitToWidth="1" horizontalDpi="180" verticalDpi="18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19" customWidth="1"/>
    <col min="2" max="2" width="3.140625" style="0" customWidth="1"/>
    <col min="3" max="3" width="16.140625" style="0" customWidth="1"/>
    <col min="4" max="4" width="23.7109375" style="0" customWidth="1"/>
    <col min="5" max="5" width="16.421875" style="4" customWidth="1"/>
    <col min="6" max="6" width="8.28125" style="4" customWidth="1"/>
    <col min="7" max="7" width="14.421875" style="4" customWidth="1"/>
  </cols>
  <sheetData>
    <row r="1" spans="3:4" ht="15.75">
      <c r="C1" s="8"/>
      <c r="D1" s="3" t="s">
        <v>180</v>
      </c>
    </row>
    <row r="2" spans="3:4" ht="12.75">
      <c r="C2" s="22"/>
      <c r="D2" s="3" t="s">
        <v>181</v>
      </c>
    </row>
    <row r="4" ht="12.75">
      <c r="C4" s="3" t="s">
        <v>148</v>
      </c>
    </row>
    <row r="5" spans="5:7" ht="12.75">
      <c r="E5" s="5"/>
      <c r="F5" s="5"/>
      <c r="G5" s="5"/>
    </row>
    <row r="6" spans="5:7" ht="12.75">
      <c r="E6" s="5" t="s">
        <v>1</v>
      </c>
      <c r="F6" s="5"/>
      <c r="G6" s="5" t="s">
        <v>1</v>
      </c>
    </row>
    <row r="7" spans="5:7" ht="13.5" thickBot="1">
      <c r="E7" s="6" t="s">
        <v>149</v>
      </c>
      <c r="F7" s="6"/>
      <c r="G7" s="6" t="s">
        <v>150</v>
      </c>
    </row>
    <row r="8" spans="5:7" ht="13.5" thickTop="1">
      <c r="E8" s="7" t="s">
        <v>0</v>
      </c>
      <c r="F8" s="7"/>
      <c r="G8" s="7" t="s">
        <v>0</v>
      </c>
    </row>
    <row r="9" spans="5:7" ht="12.75">
      <c r="E9" s="7"/>
      <c r="F9" s="7"/>
      <c r="G9" s="7"/>
    </row>
    <row r="10" spans="1:7" ht="12.75">
      <c r="A10" s="20"/>
      <c r="B10" t="s">
        <v>59</v>
      </c>
      <c r="E10" s="9">
        <v>25550</v>
      </c>
      <c r="F10" s="9"/>
      <c r="G10" s="9">
        <v>27820</v>
      </c>
    </row>
    <row r="11" spans="1:7" ht="12.75">
      <c r="A11" s="20"/>
      <c r="B11" t="s">
        <v>60</v>
      </c>
      <c r="E11" s="9">
        <v>0</v>
      </c>
      <c r="F11" s="9"/>
      <c r="G11" s="9">
        <v>0</v>
      </c>
    </row>
    <row r="12" spans="1:7" ht="12.75">
      <c r="A12" s="20"/>
      <c r="B12" t="s">
        <v>87</v>
      </c>
      <c r="E12" s="9">
        <v>0</v>
      </c>
      <c r="F12" s="9"/>
      <c r="G12" s="9">
        <v>0</v>
      </c>
    </row>
    <row r="13" spans="1:7" ht="12.75">
      <c r="A13" s="20"/>
      <c r="B13" t="s">
        <v>88</v>
      </c>
      <c r="E13" s="9">
        <v>460</v>
      </c>
      <c r="F13" s="9"/>
      <c r="G13" s="9">
        <v>550</v>
      </c>
    </row>
    <row r="14" spans="1:7" ht="12.75">
      <c r="A14" s="20"/>
      <c r="B14" t="s">
        <v>124</v>
      </c>
      <c r="E14" s="9">
        <v>0</v>
      </c>
      <c r="F14" s="9"/>
      <c r="G14" s="9">
        <v>0</v>
      </c>
    </row>
    <row r="16" spans="1:2" ht="12.75">
      <c r="A16" s="20"/>
      <c r="B16" s="2" t="s">
        <v>65</v>
      </c>
    </row>
    <row r="17" spans="2:7" ht="12.75">
      <c r="B17" t="s">
        <v>46</v>
      </c>
      <c r="C17" t="s">
        <v>61</v>
      </c>
      <c r="E17" s="18">
        <v>4334</v>
      </c>
      <c r="G17" s="13">
        <v>4282</v>
      </c>
    </row>
    <row r="18" spans="2:7" ht="12.75">
      <c r="B18" t="s">
        <v>46</v>
      </c>
      <c r="C18" t="s">
        <v>62</v>
      </c>
      <c r="E18" s="17">
        <v>858</v>
      </c>
      <c r="G18" s="14">
        <v>1152</v>
      </c>
    </row>
    <row r="19" spans="2:7" ht="12.75">
      <c r="B19" t="s">
        <v>46</v>
      </c>
      <c r="C19" t="s">
        <v>89</v>
      </c>
      <c r="E19" s="17">
        <v>1022</v>
      </c>
      <c r="G19" s="14">
        <v>1876</v>
      </c>
    </row>
    <row r="20" spans="2:7" ht="12.75">
      <c r="B20" t="s">
        <v>46</v>
      </c>
      <c r="C20" t="s">
        <v>63</v>
      </c>
      <c r="E20" s="17">
        <v>2966</v>
      </c>
      <c r="G20" s="14">
        <v>3411</v>
      </c>
    </row>
    <row r="21" spans="2:7" ht="12.75">
      <c r="B21" t="s">
        <v>46</v>
      </c>
      <c r="C21" t="s">
        <v>64</v>
      </c>
      <c r="E21" s="17">
        <v>1313</v>
      </c>
      <c r="G21" s="14">
        <v>577</v>
      </c>
    </row>
    <row r="22" spans="5:7" ht="12.75">
      <c r="E22" s="14"/>
      <c r="F22" s="16"/>
      <c r="G22" s="14"/>
    </row>
    <row r="23" spans="5:7" ht="12.75">
      <c r="E23" s="15">
        <f>SUM(E17:E22)</f>
        <v>10493</v>
      </c>
      <c r="F23" s="16"/>
      <c r="G23" s="15">
        <f>SUM(G17:G22)</f>
        <v>11298</v>
      </c>
    </row>
    <row r="24" ht="12.75">
      <c r="F24" s="16"/>
    </row>
    <row r="25" spans="1:2" ht="12.75">
      <c r="A25" s="20"/>
      <c r="B25" s="2" t="s">
        <v>66</v>
      </c>
    </row>
    <row r="26" spans="2:7" ht="12.75">
      <c r="B26" t="s">
        <v>46</v>
      </c>
      <c r="C26" t="s">
        <v>80</v>
      </c>
      <c r="E26" s="18">
        <v>17806</v>
      </c>
      <c r="G26" s="13">
        <v>17567</v>
      </c>
    </row>
    <row r="27" spans="2:7" ht="12.75">
      <c r="B27" t="s">
        <v>46</v>
      </c>
      <c r="C27" t="s">
        <v>81</v>
      </c>
      <c r="E27" s="17">
        <v>7215</v>
      </c>
      <c r="G27" s="14">
        <v>8172</v>
      </c>
    </row>
    <row r="28" spans="2:7" ht="12.75">
      <c r="B28" t="s">
        <v>46</v>
      </c>
      <c r="C28" t="s">
        <v>67</v>
      </c>
      <c r="E28" s="17">
        <v>861</v>
      </c>
      <c r="G28" s="14">
        <v>867</v>
      </c>
    </row>
    <row r="29" spans="2:7" ht="12.75">
      <c r="B29" t="s">
        <v>46</v>
      </c>
      <c r="C29" t="s">
        <v>68</v>
      </c>
      <c r="E29" s="17">
        <v>33</v>
      </c>
      <c r="G29" s="14">
        <v>33</v>
      </c>
    </row>
    <row r="30" spans="2:7" ht="12.75">
      <c r="B30" t="s">
        <v>46</v>
      </c>
      <c r="C30" t="s">
        <v>69</v>
      </c>
      <c r="E30" s="17">
        <v>80601</v>
      </c>
      <c r="G30" s="14">
        <v>76728</v>
      </c>
    </row>
    <row r="31" spans="2:7" ht="12.75">
      <c r="B31" t="s">
        <v>46</v>
      </c>
      <c r="C31" t="s">
        <v>70</v>
      </c>
      <c r="E31" s="17">
        <v>12475</v>
      </c>
      <c r="G31" s="14">
        <v>11913</v>
      </c>
    </row>
    <row r="32" spans="2:7" ht="12.75">
      <c r="B32" t="s">
        <v>46</v>
      </c>
      <c r="C32" t="s">
        <v>71</v>
      </c>
      <c r="E32" s="17">
        <v>2423</v>
      </c>
      <c r="G32" s="14">
        <v>2423</v>
      </c>
    </row>
    <row r="33" spans="5:7" ht="12.75">
      <c r="E33" s="14"/>
      <c r="G33" s="14"/>
    </row>
    <row r="34" spans="5:7" ht="12.75">
      <c r="E34" s="15">
        <f>SUM(E26:E33)</f>
        <v>121414</v>
      </c>
      <c r="G34" s="15">
        <f>SUM(G26:G33)</f>
        <v>117703</v>
      </c>
    </row>
    <row r="35" spans="5:7" ht="12.75">
      <c r="E35" s="9"/>
      <c r="G35" s="9"/>
    </row>
    <row r="36" spans="1:7" ht="12.75">
      <c r="A36" s="20"/>
      <c r="B36" t="s">
        <v>79</v>
      </c>
      <c r="E36" s="9">
        <f>E23-E34</f>
        <v>-110921</v>
      </c>
      <c r="F36" s="16"/>
      <c r="G36" s="9">
        <f>G23-G34</f>
        <v>-106405</v>
      </c>
    </row>
    <row r="37" spans="5:7" ht="12.75">
      <c r="E37" s="9"/>
      <c r="F37" s="12"/>
      <c r="G37" s="9"/>
    </row>
    <row r="38" spans="5:7" ht="13.5" thickBot="1">
      <c r="E38" s="10">
        <f>E10+E11+E12+E13+E14+E36</f>
        <v>-84911</v>
      </c>
      <c r="F38" s="12"/>
      <c r="G38" s="10">
        <f>G10+G11+G12+G13+G14+G36</f>
        <v>-78035</v>
      </c>
    </row>
    <row r="39" spans="5:7" ht="13.5" thickTop="1">
      <c r="E39" s="12"/>
      <c r="F39" s="12"/>
      <c r="G39" s="12"/>
    </row>
    <row r="40" spans="2:7" ht="12.75">
      <c r="B40" t="s">
        <v>72</v>
      </c>
      <c r="E40" s="9">
        <v>19998</v>
      </c>
      <c r="F40" s="12"/>
      <c r="G40" s="9">
        <v>19998</v>
      </c>
    </row>
    <row r="41" spans="2:7" ht="12.75">
      <c r="B41" t="s">
        <v>48</v>
      </c>
      <c r="E41" s="9">
        <v>-105097</v>
      </c>
      <c r="F41" s="12"/>
      <c r="G41" s="9">
        <v>-98221</v>
      </c>
    </row>
    <row r="42" spans="5:7" ht="12.75">
      <c r="E42" s="11"/>
      <c r="F42" s="12"/>
      <c r="G42" s="11"/>
    </row>
    <row r="43" spans="2:7" ht="12.75">
      <c r="B43" t="s">
        <v>125</v>
      </c>
      <c r="E43" s="9">
        <f>SUM(E40:E42)</f>
        <v>-85099</v>
      </c>
      <c r="F43" s="12"/>
      <c r="G43" s="9">
        <f>SUM(G40:G42)</f>
        <v>-78223</v>
      </c>
    </row>
    <row r="44" spans="5:7" ht="12.75">
      <c r="E44" s="9"/>
      <c r="F44" s="12"/>
      <c r="G44" s="9"/>
    </row>
    <row r="45" spans="1:7" ht="12.75">
      <c r="A45" s="20"/>
      <c r="B45" t="s">
        <v>90</v>
      </c>
      <c r="E45" s="9">
        <v>188</v>
      </c>
      <c r="F45" s="12"/>
      <c r="G45" s="9">
        <v>188</v>
      </c>
    </row>
    <row r="46" spans="1:7" ht="12.75">
      <c r="A46" s="20"/>
      <c r="B46" t="s">
        <v>126</v>
      </c>
      <c r="E46" s="9">
        <v>0</v>
      </c>
      <c r="F46" s="12"/>
      <c r="G46" s="9">
        <v>0</v>
      </c>
    </row>
    <row r="47" spans="1:7" ht="12.75">
      <c r="A47" s="20"/>
      <c r="C47" t="s">
        <v>127</v>
      </c>
      <c r="E47" s="9">
        <v>0</v>
      </c>
      <c r="F47" s="12"/>
      <c r="G47" s="9">
        <v>0</v>
      </c>
    </row>
    <row r="48" spans="1:7" ht="12.75">
      <c r="A48" s="20"/>
      <c r="C48" t="s">
        <v>128</v>
      </c>
      <c r="E48" s="9">
        <v>0</v>
      </c>
      <c r="F48" s="12"/>
      <c r="G48" s="9">
        <v>0</v>
      </c>
    </row>
    <row r="49" spans="1:7" ht="12.75">
      <c r="A49" s="20"/>
      <c r="C49" t="s">
        <v>129</v>
      </c>
      <c r="E49" s="9">
        <v>0</v>
      </c>
      <c r="F49" s="12"/>
      <c r="G49" s="9">
        <v>0</v>
      </c>
    </row>
    <row r="50" spans="5:7" ht="12.75">
      <c r="E50" s="9"/>
      <c r="F50" s="12"/>
      <c r="G50" s="9"/>
    </row>
    <row r="51" spans="5:7" ht="13.5" thickBot="1">
      <c r="E51" s="10">
        <f>SUM(E43:E50)</f>
        <v>-84911</v>
      </c>
      <c r="F51" s="12"/>
      <c r="G51" s="10">
        <f>SUM(G43:G50)</f>
        <v>-78035</v>
      </c>
    </row>
    <row r="52" spans="5:7" ht="13.5" thickTop="1">
      <c r="E52" s="12"/>
      <c r="F52" s="12"/>
      <c r="G52" s="12"/>
    </row>
    <row r="53" spans="1:7" ht="12.75">
      <c r="A53" s="20"/>
      <c r="B53" t="s">
        <v>47</v>
      </c>
      <c r="E53" s="30">
        <f>E43/19998</f>
        <v>-4.255375537553755</v>
      </c>
      <c r="F53" s="1"/>
      <c r="G53" s="30">
        <f>G43/19998</f>
        <v>-3.9115411541154117</v>
      </c>
    </row>
    <row r="57" ht="12.75">
      <c r="B57" t="s">
        <v>130</v>
      </c>
    </row>
    <row r="58" ht="12.75">
      <c r="B58" t="s">
        <v>131</v>
      </c>
    </row>
  </sheetData>
  <printOptions/>
  <pageMargins left="0.7480314960629921" right="0.56" top="0.58" bottom="0.56" header="0.44" footer="0.38"/>
  <pageSetup fitToHeight="1" fitToWidth="1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5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5.7109375" style="0" customWidth="1"/>
    <col min="4" max="4" width="18.28125" style="0" customWidth="1"/>
    <col min="5" max="5" width="17.57421875" style="0" customWidth="1"/>
    <col min="6" max="6" width="14.28125" style="0" customWidth="1"/>
    <col min="7" max="7" width="18.140625" style="44" customWidth="1"/>
    <col min="8" max="8" width="17.421875" style="0" customWidth="1"/>
    <col min="9" max="9" width="11.8515625" style="0" customWidth="1"/>
  </cols>
  <sheetData>
    <row r="2" ht="12.75">
      <c r="E2" s="3" t="s">
        <v>178</v>
      </c>
    </row>
    <row r="3" ht="12.75">
      <c r="E3" s="3" t="s">
        <v>179</v>
      </c>
    </row>
    <row r="4" ht="12.75">
      <c r="G4" s="55"/>
    </row>
    <row r="5" spans="2:9" ht="13.5" thickBot="1">
      <c r="B5" s="53" t="s">
        <v>151</v>
      </c>
      <c r="C5" s="46"/>
      <c r="D5" s="46"/>
      <c r="E5" s="46"/>
      <c r="F5" s="46"/>
      <c r="G5" s="47"/>
      <c r="H5" s="46"/>
      <c r="I5" s="58"/>
    </row>
    <row r="6" ht="13.5" thickTop="1"/>
    <row r="7" spans="7:8" ht="12.75">
      <c r="G7" s="56">
        <v>2003</v>
      </c>
      <c r="H7" s="29"/>
    </row>
    <row r="8" spans="7:8" ht="12.75">
      <c r="G8" s="45" t="s">
        <v>157</v>
      </c>
      <c r="H8" s="45"/>
    </row>
    <row r="9" spans="7:8" ht="13.5" thickBot="1">
      <c r="G9" s="47" t="s">
        <v>149</v>
      </c>
      <c r="H9" s="72"/>
    </row>
    <row r="10" spans="2:8" ht="13.5" thickTop="1">
      <c r="B10" s="3" t="s">
        <v>132</v>
      </c>
      <c r="G10" s="45" t="s">
        <v>0</v>
      </c>
      <c r="H10" s="55"/>
    </row>
    <row r="11" spans="3:7" ht="12.75">
      <c r="C11" t="s">
        <v>156</v>
      </c>
      <c r="G11" s="44">
        <v>-5802</v>
      </c>
    </row>
    <row r="13" ht="12.75">
      <c r="C13" t="s">
        <v>133</v>
      </c>
    </row>
    <row r="14" spans="4:7" ht="12.75">
      <c r="D14" t="s">
        <v>158</v>
      </c>
      <c r="G14" s="44">
        <v>1989</v>
      </c>
    </row>
    <row r="15" spans="4:7" ht="12.75">
      <c r="D15" t="s">
        <v>159</v>
      </c>
      <c r="G15" s="44">
        <v>2175</v>
      </c>
    </row>
    <row r="16" ht="12.75">
      <c r="G16" s="48"/>
    </row>
    <row r="17" spans="3:7" ht="12.75">
      <c r="C17" t="s">
        <v>214</v>
      </c>
      <c r="G17" s="44">
        <f>SUM(G11:G16)</f>
        <v>-1638</v>
      </c>
    </row>
    <row r="19" ht="12.75">
      <c r="C19" t="s">
        <v>160</v>
      </c>
    </row>
    <row r="20" spans="4:7" ht="12.75">
      <c r="D20" t="s">
        <v>161</v>
      </c>
      <c r="G20" s="44">
        <v>1096</v>
      </c>
    </row>
    <row r="21" spans="4:7" ht="12.75">
      <c r="D21" t="s">
        <v>162</v>
      </c>
      <c r="G21" s="44">
        <v>-300</v>
      </c>
    </row>
    <row r="22" ht="12.75">
      <c r="G22" s="48"/>
    </row>
    <row r="23" spans="3:7" ht="12.75">
      <c r="C23" t="s">
        <v>134</v>
      </c>
      <c r="G23" s="44">
        <f>SUM(G17:G22)</f>
        <v>-842</v>
      </c>
    </row>
    <row r="25" spans="4:7" ht="12.75">
      <c r="D25" t="s">
        <v>135</v>
      </c>
      <c r="G25" s="44">
        <v>30</v>
      </c>
    </row>
    <row r="26" spans="4:7" ht="12.75">
      <c r="D26" t="s">
        <v>136</v>
      </c>
      <c r="G26" s="44">
        <v>-562</v>
      </c>
    </row>
    <row r="27" spans="4:7" ht="12.75">
      <c r="D27" t="s">
        <v>137</v>
      </c>
      <c r="G27" s="44">
        <v>0</v>
      </c>
    </row>
    <row r="28" ht="12.75">
      <c r="G28" s="48"/>
    </row>
    <row r="29" spans="3:7" ht="12.75">
      <c r="C29" t="s">
        <v>138</v>
      </c>
      <c r="G29" s="49">
        <f>SUM(G23:G28)</f>
        <v>-1374</v>
      </c>
    </row>
    <row r="32" ht="12.75">
      <c r="B32" s="3" t="s">
        <v>139</v>
      </c>
    </row>
    <row r="33" spans="3:7" ht="12.75">
      <c r="C33" t="s">
        <v>140</v>
      </c>
      <c r="G33" s="44">
        <v>-1</v>
      </c>
    </row>
    <row r="34" spans="3:7" ht="12.75">
      <c r="C34" t="s">
        <v>141</v>
      </c>
      <c r="G34" s="44">
        <v>0</v>
      </c>
    </row>
    <row r="36" spans="3:7" ht="12.75">
      <c r="C36" t="s">
        <v>142</v>
      </c>
      <c r="G36" s="49">
        <f>SUM(G33:G35)</f>
        <v>-1</v>
      </c>
    </row>
    <row r="39" ht="12.75">
      <c r="B39" s="3" t="s">
        <v>143</v>
      </c>
    </row>
    <row r="40" spans="3:7" ht="12.75">
      <c r="C40" t="s">
        <v>253</v>
      </c>
      <c r="G40" s="44">
        <v>-796</v>
      </c>
    </row>
    <row r="41" spans="3:7" ht="12.75">
      <c r="C41" t="s">
        <v>216</v>
      </c>
      <c r="G41" s="44">
        <v>1906</v>
      </c>
    </row>
    <row r="42" spans="3:7" ht="12.75">
      <c r="C42" t="s">
        <v>144</v>
      </c>
      <c r="G42" s="44">
        <v>-5</v>
      </c>
    </row>
    <row r="43" spans="3:7" ht="12.75">
      <c r="C43" t="s">
        <v>145</v>
      </c>
      <c r="G43" s="44">
        <v>0</v>
      </c>
    </row>
    <row r="45" spans="3:7" ht="12.75">
      <c r="C45" t="s">
        <v>146</v>
      </c>
      <c r="G45" s="49">
        <f>SUM(G40:G44)</f>
        <v>1105</v>
      </c>
    </row>
    <row r="47" spans="2:7" ht="12.75">
      <c r="B47" s="3" t="s">
        <v>147</v>
      </c>
      <c r="G47" s="50">
        <f>G29+G36+G45</f>
        <v>-270</v>
      </c>
    </row>
    <row r="49" spans="2:7" ht="12.75">
      <c r="B49" t="s">
        <v>163</v>
      </c>
      <c r="G49" s="44">
        <v>-7926</v>
      </c>
    </row>
    <row r="51" spans="2:7" ht="13.5" thickBot="1">
      <c r="B51" s="3" t="s">
        <v>215</v>
      </c>
      <c r="G51" s="52">
        <f>G47+G49</f>
        <v>-8196</v>
      </c>
    </row>
    <row r="52" ht="13.5" thickTop="1"/>
    <row r="54" ht="12.75">
      <c r="B54" t="s">
        <v>164</v>
      </c>
    </row>
    <row r="55" ht="12.75">
      <c r="B55" t="s">
        <v>165</v>
      </c>
    </row>
  </sheetData>
  <printOptions/>
  <pageMargins left="0.81" right="0.65" top="0.74" bottom="0.53" header="0.5" footer="0.36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5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6.57421875" style="0" customWidth="1"/>
    <col min="3" max="3" width="9.28125" style="0" customWidth="1"/>
    <col min="4" max="4" width="12.28125" style="0" customWidth="1"/>
    <col min="5" max="6" width="11.7109375" style="0" customWidth="1"/>
    <col min="7" max="7" width="11.28125" style="0" customWidth="1"/>
    <col min="8" max="8" width="11.57421875" style="0" customWidth="1"/>
    <col min="9" max="9" width="11.8515625" style="0" customWidth="1"/>
    <col min="10" max="10" width="11.421875" style="0" customWidth="1"/>
    <col min="11" max="11" width="12.421875" style="0" customWidth="1"/>
    <col min="12" max="12" width="11.7109375" style="0" customWidth="1"/>
  </cols>
  <sheetData>
    <row r="2" ht="12.75">
      <c r="D2" s="3" t="s">
        <v>178</v>
      </c>
    </row>
    <row r="3" ht="12.75">
      <c r="D3" s="3" t="s">
        <v>179</v>
      </c>
    </row>
    <row r="5" spans="3:14" ht="12.75">
      <c r="C5" s="57" t="s">
        <v>166</v>
      </c>
      <c r="F5" s="58"/>
      <c r="G5" s="58"/>
      <c r="H5" s="58"/>
      <c r="I5" s="58"/>
      <c r="J5" s="58"/>
      <c r="K5" s="58"/>
      <c r="L5" s="58"/>
      <c r="M5" s="58"/>
      <c r="N5" s="58"/>
    </row>
    <row r="6" ht="12.75">
      <c r="C6" s="3" t="s">
        <v>167</v>
      </c>
    </row>
    <row r="8" s="59" customFormat="1" ht="12.75"/>
    <row r="9" spans="5:9" s="59" customFormat="1" ht="12.75">
      <c r="E9" s="59" t="s">
        <v>196</v>
      </c>
      <c r="F9" s="59" t="s">
        <v>197</v>
      </c>
      <c r="G9" s="59" t="s">
        <v>198</v>
      </c>
      <c r="H9" s="59" t="s">
        <v>199</v>
      </c>
      <c r="I9" s="59" t="s">
        <v>201</v>
      </c>
    </row>
    <row r="10" spans="4:10" s="59" customFormat="1" ht="13.5" thickBot="1">
      <c r="D10" s="60" t="s">
        <v>173</v>
      </c>
      <c r="E10" s="60" t="s">
        <v>174</v>
      </c>
      <c r="F10" s="60" t="s">
        <v>174</v>
      </c>
      <c r="G10" s="60" t="s">
        <v>174</v>
      </c>
      <c r="H10" s="60" t="s">
        <v>200</v>
      </c>
      <c r="I10" s="60" t="s">
        <v>202</v>
      </c>
      <c r="J10" s="60" t="s">
        <v>96</v>
      </c>
    </row>
    <row r="11" spans="4:10" ht="13.5" thickTop="1">
      <c r="D11" s="7" t="s">
        <v>0</v>
      </c>
      <c r="E11" s="7" t="s">
        <v>0</v>
      </c>
      <c r="F11" s="7" t="s">
        <v>0</v>
      </c>
      <c r="G11" s="7" t="s">
        <v>0</v>
      </c>
      <c r="H11" s="7" t="s">
        <v>203</v>
      </c>
      <c r="I11" s="7" t="s">
        <v>0</v>
      </c>
      <c r="J11" s="7" t="s">
        <v>0</v>
      </c>
    </row>
    <row r="13" ht="12.75">
      <c r="B13" t="s">
        <v>168</v>
      </c>
    </row>
    <row r="14" spans="2:3" ht="12.75">
      <c r="B14" s="43" t="s">
        <v>169</v>
      </c>
      <c r="C14" s="58"/>
    </row>
    <row r="16" spans="2:10" ht="12.75">
      <c r="B16" t="s">
        <v>170</v>
      </c>
      <c r="D16" s="44">
        <v>19998</v>
      </c>
      <c r="E16" s="44">
        <v>367</v>
      </c>
      <c r="F16" s="44">
        <v>75</v>
      </c>
      <c r="G16" s="44">
        <v>58</v>
      </c>
      <c r="H16" s="44">
        <v>-1183</v>
      </c>
      <c r="I16" s="44">
        <v>-97538</v>
      </c>
      <c r="J16" s="44">
        <f>SUM(D16:I16)</f>
        <v>-78223</v>
      </c>
    </row>
    <row r="17" spans="4:10" ht="12.75">
      <c r="D17" s="44"/>
      <c r="E17" s="44"/>
      <c r="F17" s="44"/>
      <c r="G17" s="44"/>
      <c r="H17" s="44"/>
      <c r="I17" s="44"/>
      <c r="J17" s="44"/>
    </row>
    <row r="18" spans="2:10" ht="12.75">
      <c r="B18" t="s">
        <v>171</v>
      </c>
      <c r="D18" s="44">
        <v>0</v>
      </c>
      <c r="E18" s="44">
        <v>0</v>
      </c>
      <c r="F18" s="44">
        <v>0</v>
      </c>
      <c r="G18" s="44">
        <v>0</v>
      </c>
      <c r="H18" s="44">
        <v>-1074</v>
      </c>
      <c r="I18" s="44">
        <v>-5802</v>
      </c>
      <c r="J18" s="44">
        <f>SUM(D18:I18)</f>
        <v>-6876</v>
      </c>
    </row>
    <row r="19" spans="4:10" ht="12.75">
      <c r="D19" s="44"/>
      <c r="E19" s="44"/>
      <c r="F19" s="44"/>
      <c r="G19" s="44"/>
      <c r="H19" s="44"/>
      <c r="I19" s="44"/>
      <c r="J19" s="44"/>
    </row>
    <row r="20" spans="2:10" ht="13.5" thickBot="1">
      <c r="B20" t="s">
        <v>172</v>
      </c>
      <c r="D20" s="54">
        <f aca="true" t="shared" si="0" ref="D20:J20">SUM(D16:D19)</f>
        <v>19998</v>
      </c>
      <c r="E20" s="54">
        <f t="shared" si="0"/>
        <v>367</v>
      </c>
      <c r="F20" s="54">
        <f t="shared" si="0"/>
        <v>75</v>
      </c>
      <c r="G20" s="54">
        <f t="shared" si="0"/>
        <v>58</v>
      </c>
      <c r="H20" s="54">
        <f t="shared" si="0"/>
        <v>-2257</v>
      </c>
      <c r="I20" s="54">
        <f t="shared" si="0"/>
        <v>-103340</v>
      </c>
      <c r="J20" s="54">
        <f t="shared" si="0"/>
        <v>-85099</v>
      </c>
    </row>
    <row r="21" spans="4:10" ht="13.5" thickTop="1">
      <c r="D21" s="44"/>
      <c r="E21" s="44"/>
      <c r="F21" s="44"/>
      <c r="G21" s="44"/>
      <c r="H21" s="44"/>
      <c r="I21" s="44"/>
      <c r="J21" s="44"/>
    </row>
    <row r="22" spans="4:10" ht="12.75">
      <c r="D22" s="44"/>
      <c r="E22" s="44"/>
      <c r="F22" s="44"/>
      <c r="G22" s="44"/>
      <c r="H22" s="44"/>
      <c r="I22" s="44"/>
      <c r="J22" s="44"/>
    </row>
    <row r="23" spans="2:10" ht="12.75">
      <c r="B23" t="s">
        <v>168</v>
      </c>
      <c r="D23" s="44"/>
      <c r="E23" s="44"/>
      <c r="F23" s="44"/>
      <c r="G23" s="44"/>
      <c r="H23" s="44"/>
      <c r="I23" s="44"/>
      <c r="J23" s="44"/>
    </row>
    <row r="24" spans="2:10" ht="12.75">
      <c r="B24" s="43" t="s">
        <v>175</v>
      </c>
      <c r="C24" s="58"/>
      <c r="D24" s="44"/>
      <c r="E24" s="44"/>
      <c r="F24" s="44"/>
      <c r="G24" s="44"/>
      <c r="H24" s="44"/>
      <c r="I24" s="44"/>
      <c r="J24" s="44"/>
    </row>
    <row r="25" spans="4:10" ht="12.75">
      <c r="D25" s="44"/>
      <c r="E25" s="44"/>
      <c r="F25" s="44"/>
      <c r="G25" s="44"/>
      <c r="H25" s="44"/>
      <c r="I25" s="44"/>
      <c r="J25" s="44"/>
    </row>
    <row r="26" spans="2:10" ht="12.75">
      <c r="B26" t="s">
        <v>170</v>
      </c>
      <c r="D26" s="44">
        <v>19998</v>
      </c>
      <c r="E26" s="44">
        <v>367</v>
      </c>
      <c r="F26" s="44">
        <v>88</v>
      </c>
      <c r="G26" s="44">
        <v>73</v>
      </c>
      <c r="H26" s="44">
        <v>3921</v>
      </c>
      <c r="I26" s="44">
        <v>-89655</v>
      </c>
      <c r="J26" s="44">
        <f>SUM(D26:I26)</f>
        <v>-65208</v>
      </c>
    </row>
    <row r="27" spans="4:10" ht="12.75">
      <c r="D27" s="44"/>
      <c r="E27" s="44"/>
      <c r="F27" s="44"/>
      <c r="G27" s="44"/>
      <c r="H27" s="44"/>
      <c r="I27" s="44"/>
      <c r="J27" s="44"/>
    </row>
    <row r="28" spans="2:10" ht="12.75">
      <c r="B28" t="s">
        <v>171</v>
      </c>
      <c r="D28" s="44">
        <v>0</v>
      </c>
      <c r="E28" s="44">
        <v>0</v>
      </c>
      <c r="F28" s="44">
        <v>0</v>
      </c>
      <c r="G28" s="44">
        <v>0</v>
      </c>
      <c r="H28" s="44">
        <v>-1940</v>
      </c>
      <c r="I28" s="44">
        <v>-5553</v>
      </c>
      <c r="J28" s="44">
        <f>SUM(D28:I28)</f>
        <v>-7493</v>
      </c>
    </row>
    <row r="29" spans="4:10" ht="12.75">
      <c r="D29" s="44"/>
      <c r="E29" s="44"/>
      <c r="F29" s="44"/>
      <c r="G29" s="44"/>
      <c r="H29" s="44"/>
      <c r="I29" s="44"/>
      <c r="J29" s="44"/>
    </row>
    <row r="30" spans="2:10" ht="13.5" thickBot="1">
      <c r="B30" t="s">
        <v>172</v>
      </c>
      <c r="D30" s="54">
        <f aca="true" t="shared" si="1" ref="D30:J30">SUM(D26:D29)</f>
        <v>19998</v>
      </c>
      <c r="E30" s="54">
        <f t="shared" si="1"/>
        <v>367</v>
      </c>
      <c r="F30" s="54">
        <f t="shared" si="1"/>
        <v>88</v>
      </c>
      <c r="G30" s="54">
        <f t="shared" si="1"/>
        <v>73</v>
      </c>
      <c r="H30" s="54">
        <f t="shared" si="1"/>
        <v>1981</v>
      </c>
      <c r="I30" s="54">
        <f t="shared" si="1"/>
        <v>-95208</v>
      </c>
      <c r="J30" s="54">
        <f t="shared" si="1"/>
        <v>-72701</v>
      </c>
    </row>
    <row r="31" spans="4:10" ht="13.5" thickTop="1">
      <c r="D31" s="44"/>
      <c r="E31" s="44"/>
      <c r="F31" s="44"/>
      <c r="G31" s="44"/>
      <c r="H31" s="44"/>
      <c r="I31" s="44"/>
      <c r="J31" s="44"/>
    </row>
    <row r="34" ht="12.75">
      <c r="B34" t="s">
        <v>177</v>
      </c>
    </row>
    <row r="35" ht="12.75">
      <c r="B35" t="s">
        <v>176</v>
      </c>
    </row>
  </sheetData>
  <printOptions/>
  <pageMargins left="0.5511811023622047" right="0.4330708661417323" top="0.7480314960629921" bottom="0.8267716535433072" header="0.5118110236220472" footer="0.5118110236220472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9"/>
  <sheetViews>
    <sheetView tabSelected="1" workbookViewId="0" topLeftCell="A15">
      <selection activeCell="B138" sqref="B138"/>
    </sheetView>
  </sheetViews>
  <sheetFormatPr defaultColWidth="9.140625" defaultRowHeight="12.75"/>
  <cols>
    <col min="1" max="1" width="4.140625" style="31" customWidth="1"/>
    <col min="2" max="2" width="14.421875" style="22" customWidth="1"/>
    <col min="3" max="3" width="28.57421875" style="22" customWidth="1"/>
    <col min="4" max="4" width="13.57421875" style="22" customWidth="1"/>
    <col min="5" max="5" width="16.421875" style="22" customWidth="1"/>
    <col min="6" max="6" width="14.7109375" style="22" customWidth="1"/>
    <col min="7" max="7" width="1.7109375" style="22" customWidth="1"/>
    <col min="8" max="8" width="16.00390625" style="22" customWidth="1"/>
    <col min="9" max="9" width="11.140625" style="22" customWidth="1"/>
    <col min="10" max="16384" width="9.140625" style="22" customWidth="1"/>
  </cols>
  <sheetData>
    <row r="1" ht="12.75">
      <c r="C1" s="3" t="s">
        <v>91</v>
      </c>
    </row>
    <row r="2" spans="2:7" ht="12.75">
      <c r="B2" s="32" t="s">
        <v>78</v>
      </c>
      <c r="E2" s="33"/>
      <c r="F2" s="33"/>
      <c r="G2" s="33"/>
    </row>
    <row r="4" spans="1:2" ht="12.75">
      <c r="A4" s="34" t="s">
        <v>77</v>
      </c>
      <c r="B4" s="3" t="s">
        <v>2</v>
      </c>
    </row>
    <row r="5" spans="2:8" ht="12.75">
      <c r="B5" s="32" t="s">
        <v>182</v>
      </c>
      <c r="C5" s="32"/>
      <c r="D5" s="32"/>
      <c r="E5" s="32"/>
      <c r="F5" s="32"/>
      <c r="G5" s="32"/>
      <c r="H5" s="32"/>
    </row>
    <row r="6" spans="2:8" ht="12.75">
      <c r="B6" s="32" t="s">
        <v>103</v>
      </c>
      <c r="C6" s="32"/>
      <c r="D6" s="32"/>
      <c r="E6" s="32"/>
      <c r="F6" s="32"/>
      <c r="G6" s="32"/>
      <c r="H6" s="32"/>
    </row>
    <row r="7" spans="2:8" ht="12.75">
      <c r="B7" s="32" t="s">
        <v>104</v>
      </c>
      <c r="C7" s="32"/>
      <c r="D7" s="32"/>
      <c r="E7" s="32"/>
      <c r="F7" s="32"/>
      <c r="G7" s="32"/>
      <c r="H7" s="32"/>
    </row>
    <row r="8" spans="2:8" ht="12.75">
      <c r="B8" s="32"/>
      <c r="C8" s="32"/>
      <c r="D8" s="32"/>
      <c r="E8" s="32"/>
      <c r="F8" s="32"/>
      <c r="G8" s="32"/>
      <c r="H8" s="32"/>
    </row>
    <row r="9" spans="1:8" ht="12.75">
      <c r="A9" s="34" t="s">
        <v>6</v>
      </c>
      <c r="B9" s="61" t="s">
        <v>183</v>
      </c>
      <c r="C9" s="32"/>
      <c r="D9" s="32"/>
      <c r="E9" s="32"/>
      <c r="F9" s="32"/>
      <c r="G9" s="32"/>
      <c r="H9" s="32"/>
    </row>
    <row r="10" spans="2:8" ht="12.75">
      <c r="B10" s="32" t="s">
        <v>217</v>
      </c>
      <c r="C10" s="32"/>
      <c r="D10" s="32"/>
      <c r="E10" s="32"/>
      <c r="F10" s="32"/>
      <c r="G10" s="32"/>
      <c r="H10" s="32"/>
    </row>
    <row r="11" spans="2:8" ht="12.75">
      <c r="B11" s="32"/>
      <c r="C11" s="32"/>
      <c r="D11" s="32"/>
      <c r="E11" s="32"/>
      <c r="F11" s="32"/>
      <c r="G11" s="32"/>
      <c r="H11" s="32"/>
    </row>
    <row r="12" spans="1:8" ht="12.75">
      <c r="A12" s="34" t="s">
        <v>7</v>
      </c>
      <c r="B12" s="3" t="s">
        <v>18</v>
      </c>
      <c r="C12" s="32"/>
      <c r="D12" s="32"/>
      <c r="E12" s="32"/>
      <c r="F12" s="32"/>
      <c r="G12" s="32"/>
      <c r="H12" s="32"/>
    </row>
    <row r="13" spans="2:8" ht="12.75">
      <c r="B13" s="22" t="s">
        <v>100</v>
      </c>
      <c r="C13" s="32"/>
      <c r="D13" s="32"/>
      <c r="E13" s="32"/>
      <c r="F13" s="32"/>
      <c r="G13" s="32"/>
      <c r="H13" s="32"/>
    </row>
    <row r="15" spans="1:2" ht="12.75">
      <c r="A15" s="34" t="s">
        <v>8</v>
      </c>
      <c r="B15" s="3" t="s">
        <v>3</v>
      </c>
    </row>
    <row r="16" spans="1:8" ht="12.75">
      <c r="A16" s="34"/>
      <c r="F16" s="35" t="s">
        <v>74</v>
      </c>
      <c r="H16" s="35" t="s">
        <v>75</v>
      </c>
    </row>
    <row r="17" spans="1:8" ht="12.75">
      <c r="A17" s="34"/>
      <c r="F17" s="35" t="s">
        <v>51</v>
      </c>
      <c r="H17" s="35" t="s">
        <v>76</v>
      </c>
    </row>
    <row r="18" spans="1:8" ht="13.5" thickBot="1">
      <c r="A18" s="34"/>
      <c r="F18" s="36" t="s">
        <v>193</v>
      </c>
      <c r="H18" s="36" t="s">
        <v>193</v>
      </c>
    </row>
    <row r="19" spans="1:8" ht="13.5" thickTop="1">
      <c r="A19" s="34"/>
      <c r="F19" s="29" t="s">
        <v>4</v>
      </c>
      <c r="H19" s="29" t="s">
        <v>4</v>
      </c>
    </row>
    <row r="20" spans="1:8" ht="12.75">
      <c r="A20" s="34"/>
      <c r="B20" s="2" t="s">
        <v>184</v>
      </c>
      <c r="F20" s="29"/>
      <c r="H20" s="29"/>
    </row>
    <row r="21" spans="1:8" ht="12.75">
      <c r="A21" s="34"/>
      <c r="B21" s="22" t="s">
        <v>218</v>
      </c>
      <c r="F21" s="66" t="s">
        <v>46</v>
      </c>
      <c r="G21" s="67"/>
      <c r="H21" s="68">
        <v>-2077</v>
      </c>
    </row>
    <row r="22" spans="1:8" ht="12.75">
      <c r="A22" s="34"/>
      <c r="B22" s="22" t="s">
        <v>219</v>
      </c>
      <c r="F22" s="70"/>
      <c r="G22" s="51"/>
      <c r="H22" s="70"/>
    </row>
    <row r="23" spans="1:8" ht="12.75">
      <c r="A23" s="34"/>
      <c r="B23" s="22" t="s">
        <v>105</v>
      </c>
      <c r="F23" s="66">
        <v>-400</v>
      </c>
      <c r="G23" s="67"/>
      <c r="H23" s="68">
        <v>584</v>
      </c>
    </row>
    <row r="24" spans="1:8" ht="12.75">
      <c r="A24" s="34"/>
      <c r="F24" s="69"/>
      <c r="G24" s="51"/>
      <c r="H24" s="69"/>
    </row>
    <row r="25" spans="1:8" ht="12.75">
      <c r="A25" s="34"/>
      <c r="B25" s="2" t="s">
        <v>204</v>
      </c>
      <c r="F25" s="69"/>
      <c r="G25" s="51"/>
      <c r="H25" s="69"/>
    </row>
    <row r="26" spans="1:8" ht="12.75">
      <c r="A26" s="34"/>
      <c r="B26" s="22" t="s">
        <v>255</v>
      </c>
      <c r="F26" s="71">
        <v>1906</v>
      </c>
      <c r="G26" s="51"/>
      <c r="H26" s="51">
        <v>1906</v>
      </c>
    </row>
    <row r="27" ht="12.75">
      <c r="A27" s="34"/>
    </row>
    <row r="28" spans="1:8" ht="12.75">
      <c r="A28" s="34"/>
      <c r="F28" s="68"/>
      <c r="G28" s="67"/>
      <c r="H28" s="68"/>
    </row>
    <row r="29" spans="1:8" ht="12.75">
      <c r="A29" s="34"/>
      <c r="F29" s="40"/>
      <c r="G29" s="41"/>
      <c r="H29" s="40"/>
    </row>
    <row r="30" spans="1:8" ht="12.75">
      <c r="A30" s="34" t="s">
        <v>10</v>
      </c>
      <c r="B30" s="3" t="s">
        <v>39</v>
      </c>
      <c r="F30" s="40"/>
      <c r="G30" s="41"/>
      <c r="H30" s="40"/>
    </row>
    <row r="31" spans="1:8" ht="12.75">
      <c r="A31" s="34"/>
      <c r="B31" s="22" t="s">
        <v>42</v>
      </c>
      <c r="F31" s="40"/>
      <c r="G31" s="41"/>
      <c r="H31" s="40"/>
    </row>
    <row r="32" spans="1:8" ht="12.75">
      <c r="A32" s="34"/>
      <c r="F32" s="40"/>
      <c r="G32" s="41"/>
      <c r="H32" s="40"/>
    </row>
    <row r="33" spans="1:8" ht="12.75">
      <c r="A33" s="34" t="s">
        <v>11</v>
      </c>
      <c r="B33" s="3" t="s">
        <v>20</v>
      </c>
      <c r="F33" s="40"/>
      <c r="G33" s="41"/>
      <c r="H33" s="40"/>
    </row>
    <row r="34" spans="1:8" ht="12.75">
      <c r="A34" s="34"/>
      <c r="B34" s="22" t="s">
        <v>211</v>
      </c>
      <c r="F34" s="40"/>
      <c r="G34" s="41"/>
      <c r="H34" s="40"/>
    </row>
    <row r="35" spans="1:8" ht="12.75">
      <c r="A35" s="34"/>
      <c r="B35" s="22" t="s">
        <v>212</v>
      </c>
      <c r="F35" s="40"/>
      <c r="G35" s="41"/>
      <c r="H35" s="40"/>
    </row>
    <row r="36" spans="1:8" ht="12.75">
      <c r="A36" s="34"/>
      <c r="F36" s="40"/>
      <c r="G36" s="41"/>
      <c r="H36" s="40"/>
    </row>
    <row r="37" spans="1:8" ht="12.75">
      <c r="A37" s="34" t="s">
        <v>12</v>
      </c>
      <c r="B37" s="3" t="s">
        <v>41</v>
      </c>
      <c r="F37" s="40"/>
      <c r="G37" s="41"/>
      <c r="H37" s="40"/>
    </row>
    <row r="38" spans="1:8" ht="12.75">
      <c r="A38" s="34"/>
      <c r="B38" s="22" t="s">
        <v>189</v>
      </c>
      <c r="F38" s="40"/>
      <c r="G38" s="41"/>
      <c r="H38" s="40"/>
    </row>
    <row r="39" spans="1:8" ht="12.75">
      <c r="A39" s="34"/>
      <c r="F39" s="40"/>
      <c r="G39" s="41"/>
      <c r="H39" s="40"/>
    </row>
    <row r="40" spans="1:8" ht="12.75">
      <c r="A40" s="34" t="s">
        <v>14</v>
      </c>
      <c r="B40" s="3" t="s">
        <v>86</v>
      </c>
      <c r="F40" s="40"/>
      <c r="G40" s="41"/>
      <c r="H40" s="40"/>
    </row>
    <row r="41" spans="1:8" ht="12.75">
      <c r="A41" s="34"/>
      <c r="B41" s="22" t="s">
        <v>99</v>
      </c>
      <c r="F41" s="40"/>
      <c r="G41" s="41"/>
      <c r="H41" s="40"/>
    </row>
    <row r="42" spans="1:8" ht="12.75">
      <c r="A42" s="34"/>
      <c r="B42" s="22" t="s">
        <v>98</v>
      </c>
      <c r="F42" s="40"/>
      <c r="G42" s="41"/>
      <c r="H42" s="40"/>
    </row>
    <row r="43" spans="1:8" ht="12.75">
      <c r="A43" s="34"/>
      <c r="F43" s="40"/>
      <c r="G43" s="41"/>
      <c r="H43" s="40"/>
    </row>
    <row r="44" spans="1:8" ht="12.75">
      <c r="A44" s="34" t="s">
        <v>50</v>
      </c>
      <c r="B44" s="3" t="s">
        <v>185</v>
      </c>
      <c r="F44" s="40"/>
      <c r="G44" s="41"/>
      <c r="H44" s="40"/>
    </row>
    <row r="45" spans="1:8" ht="12.75">
      <c r="A45" s="22"/>
      <c r="B45" s="22" t="s">
        <v>220</v>
      </c>
      <c r="F45" s="40"/>
      <c r="G45" s="41"/>
      <c r="H45" s="40"/>
    </row>
    <row r="46" spans="1:8" ht="12.75">
      <c r="A46" s="34"/>
      <c r="B46" s="22" t="s">
        <v>186</v>
      </c>
      <c r="F46" s="40"/>
      <c r="G46" s="41"/>
      <c r="H46" s="40"/>
    </row>
    <row r="47" spans="1:8" ht="12.75">
      <c r="A47" s="34"/>
      <c r="F47" s="40"/>
      <c r="G47" s="41"/>
      <c r="H47" s="40"/>
    </row>
    <row r="48" spans="1:8" ht="12.75">
      <c r="A48" s="34" t="s">
        <v>17</v>
      </c>
      <c r="B48" s="3" t="s">
        <v>85</v>
      </c>
      <c r="F48" s="40"/>
      <c r="G48" s="41"/>
      <c r="H48" s="40"/>
    </row>
    <row r="49" spans="1:8" ht="12.75">
      <c r="A49" s="34"/>
      <c r="B49" s="22" t="s">
        <v>221</v>
      </c>
      <c r="F49" s="40"/>
      <c r="G49" s="41"/>
      <c r="H49" s="40"/>
    </row>
    <row r="50" spans="1:8" ht="12.75">
      <c r="A50" s="34"/>
      <c r="B50" s="22" t="s">
        <v>187</v>
      </c>
      <c r="F50" s="40"/>
      <c r="G50" s="41"/>
      <c r="H50" s="40"/>
    </row>
    <row r="51" spans="1:8" ht="12.75">
      <c r="A51" s="34"/>
      <c r="F51" s="40"/>
      <c r="G51" s="41"/>
      <c r="H51" s="40"/>
    </row>
    <row r="52" spans="1:8" ht="12.75">
      <c r="A52" s="34" t="s">
        <v>19</v>
      </c>
      <c r="B52" s="3" t="s">
        <v>15</v>
      </c>
      <c r="F52" s="40"/>
      <c r="G52" s="41"/>
      <c r="H52" s="40"/>
    </row>
    <row r="53" spans="1:8" ht="12.75">
      <c r="A53" s="34"/>
      <c r="B53" s="22" t="s">
        <v>222</v>
      </c>
      <c r="F53" s="40"/>
      <c r="G53" s="41"/>
      <c r="H53" s="40"/>
    </row>
    <row r="54" spans="1:8" ht="12.75">
      <c r="A54" s="34"/>
      <c r="F54" s="40"/>
      <c r="G54" s="41"/>
      <c r="H54" s="40"/>
    </row>
    <row r="55" spans="1:8" ht="12.75">
      <c r="A55" s="34" t="s">
        <v>21</v>
      </c>
      <c r="B55" s="3" t="s">
        <v>188</v>
      </c>
      <c r="F55" s="40"/>
      <c r="G55" s="41"/>
      <c r="H55" s="40"/>
    </row>
    <row r="56" spans="1:8" ht="12.75">
      <c r="A56" s="34"/>
      <c r="B56" s="22" t="s">
        <v>223</v>
      </c>
      <c r="F56" s="40"/>
      <c r="G56" s="41"/>
      <c r="H56" s="40"/>
    </row>
    <row r="57" spans="1:8" ht="12.75">
      <c r="A57" s="34"/>
      <c r="F57" s="40"/>
      <c r="G57" s="41"/>
      <c r="H57" s="40"/>
    </row>
    <row r="58" spans="1:8" ht="13.5" thickBot="1">
      <c r="A58" s="34"/>
      <c r="B58" s="62"/>
      <c r="C58" s="62"/>
      <c r="D58" s="62"/>
      <c r="E58" s="62"/>
      <c r="F58" s="63"/>
      <c r="G58" s="64"/>
      <c r="H58" s="63"/>
    </row>
    <row r="59" spans="1:8" ht="12.75">
      <c r="A59" s="34"/>
      <c r="F59" s="40"/>
      <c r="G59" s="41"/>
      <c r="H59" s="40"/>
    </row>
    <row r="60" spans="1:8" ht="12.75">
      <c r="A60" s="34" t="s">
        <v>26</v>
      </c>
      <c r="B60" s="3" t="s">
        <v>5</v>
      </c>
      <c r="F60" s="33"/>
      <c r="G60" s="33"/>
      <c r="H60" s="33"/>
    </row>
    <row r="61" spans="2:8" ht="12.75">
      <c r="B61" s="22" t="s">
        <v>224</v>
      </c>
      <c r="F61" s="33"/>
      <c r="G61" s="33"/>
      <c r="H61" s="33"/>
    </row>
    <row r="62" spans="6:8" ht="12.75">
      <c r="F62" s="33"/>
      <c r="G62" s="33"/>
      <c r="H62" s="33"/>
    </row>
    <row r="63" spans="6:8" ht="12.75">
      <c r="F63" s="33"/>
      <c r="G63" s="33"/>
      <c r="H63" s="33"/>
    </row>
    <row r="64" spans="6:8" ht="12.75">
      <c r="F64" s="33"/>
      <c r="G64" s="33"/>
      <c r="H64" s="33"/>
    </row>
    <row r="65" spans="6:8" ht="12.75">
      <c r="F65" s="33"/>
      <c r="G65" s="33"/>
      <c r="H65" s="33"/>
    </row>
    <row r="66" spans="1:2" ht="12.75">
      <c r="A66" s="34" t="s">
        <v>27</v>
      </c>
      <c r="B66" s="3" t="s">
        <v>9</v>
      </c>
    </row>
    <row r="67" ht="12.75">
      <c r="B67" s="22" t="s">
        <v>83</v>
      </c>
    </row>
    <row r="68" ht="12.75">
      <c r="B68" s="22" t="s">
        <v>82</v>
      </c>
    </row>
    <row r="69" ht="12.75">
      <c r="B69" s="22" t="s">
        <v>84</v>
      </c>
    </row>
    <row r="71" spans="1:2" ht="12.75">
      <c r="A71" s="34" t="s">
        <v>29</v>
      </c>
      <c r="B71" s="3" t="s">
        <v>73</v>
      </c>
    </row>
    <row r="72" ht="12.75">
      <c r="B72" s="22" t="s">
        <v>225</v>
      </c>
    </row>
    <row r="73" ht="12.75">
      <c r="B73" s="22" t="s">
        <v>190</v>
      </c>
    </row>
    <row r="75" spans="1:2" ht="12.75">
      <c r="A75" s="34" t="s">
        <v>31</v>
      </c>
      <c r="B75" s="3" t="s">
        <v>13</v>
      </c>
    </row>
    <row r="76" ht="12.75">
      <c r="B76" s="22" t="s">
        <v>191</v>
      </c>
    </row>
    <row r="78" ht="12.75">
      <c r="B78" s="22" t="s">
        <v>192</v>
      </c>
    </row>
    <row r="79" spans="3:6" ht="12.75">
      <c r="C79" s="22" t="s">
        <v>53</v>
      </c>
      <c r="F79" s="27">
        <v>1850</v>
      </c>
    </row>
    <row r="80" spans="3:6" ht="12.75">
      <c r="C80" s="22" t="s">
        <v>54</v>
      </c>
      <c r="F80" s="27">
        <v>460</v>
      </c>
    </row>
    <row r="81" spans="3:6" ht="12.75">
      <c r="C81" s="22" t="s">
        <v>55</v>
      </c>
      <c r="F81" s="27">
        <v>461</v>
      </c>
    </row>
    <row r="83" spans="1:2" ht="12.75">
      <c r="A83" s="34" t="s">
        <v>32</v>
      </c>
      <c r="B83" s="3" t="s">
        <v>16</v>
      </c>
    </row>
    <row r="84" spans="1:2" ht="12.75">
      <c r="A84" s="34"/>
      <c r="B84" s="22" t="s">
        <v>226</v>
      </c>
    </row>
    <row r="85" spans="1:2" ht="12.75">
      <c r="A85" s="34"/>
      <c r="B85" s="22" t="s">
        <v>227</v>
      </c>
    </row>
    <row r="86" ht="12.75">
      <c r="A86" s="34"/>
    </row>
    <row r="87" spans="1:2" ht="12.75">
      <c r="A87" s="34"/>
      <c r="B87" s="22" t="s">
        <v>229</v>
      </c>
    </row>
    <row r="88" spans="1:2" ht="12.75">
      <c r="A88" s="34"/>
      <c r="B88" s="22" t="s">
        <v>228</v>
      </c>
    </row>
    <row r="89" spans="1:2" ht="12.75">
      <c r="A89" s="34"/>
      <c r="B89" s="22" t="s">
        <v>230</v>
      </c>
    </row>
    <row r="90" spans="1:2" ht="12.75">
      <c r="A90" s="34"/>
      <c r="B90" s="22" t="s">
        <v>231</v>
      </c>
    </row>
    <row r="91" spans="1:2" ht="12.75">
      <c r="A91" s="34"/>
      <c r="B91" s="22" t="s">
        <v>233</v>
      </c>
    </row>
    <row r="92" spans="1:2" ht="12.75">
      <c r="A92" s="34"/>
      <c r="B92" s="22" t="s">
        <v>245</v>
      </c>
    </row>
    <row r="93" spans="1:2" ht="12.75">
      <c r="A93" s="34"/>
      <c r="B93" s="22" t="s">
        <v>232</v>
      </c>
    </row>
    <row r="94" spans="1:2" ht="12.75">
      <c r="A94" s="34"/>
      <c r="B94" s="22" t="s">
        <v>234</v>
      </c>
    </row>
    <row r="95" spans="1:2" ht="12.75">
      <c r="A95" s="34"/>
      <c r="B95" s="22" t="s">
        <v>235</v>
      </c>
    </row>
    <row r="96" spans="1:2" ht="12.75">
      <c r="A96" s="34"/>
      <c r="B96" s="22" t="s">
        <v>236</v>
      </c>
    </row>
    <row r="97" spans="1:2" ht="12.75">
      <c r="A97" s="34"/>
      <c r="B97" s="22" t="s">
        <v>237</v>
      </c>
    </row>
    <row r="98" spans="1:2" ht="12.75">
      <c r="A98" s="34"/>
      <c r="B98" s="22" t="s">
        <v>238</v>
      </c>
    </row>
    <row r="99" spans="1:2" ht="12.75">
      <c r="A99" s="34"/>
      <c r="B99" s="22" t="s">
        <v>239</v>
      </c>
    </row>
    <row r="100" spans="1:2" ht="12.75">
      <c r="A100" s="34"/>
      <c r="B100" s="22" t="s">
        <v>240</v>
      </c>
    </row>
    <row r="101" ht="12.75">
      <c r="A101" s="34"/>
    </row>
    <row r="102" spans="1:2" ht="12.75">
      <c r="A102" s="34"/>
      <c r="B102" s="22" t="s">
        <v>241</v>
      </c>
    </row>
    <row r="103" spans="1:2" ht="12.75">
      <c r="A103" s="34"/>
      <c r="B103" s="22" t="s">
        <v>242</v>
      </c>
    </row>
    <row r="104" ht="12.75">
      <c r="A104" s="34"/>
    </row>
    <row r="105" spans="1:2" ht="12.75">
      <c r="A105" s="34" t="s">
        <v>34</v>
      </c>
      <c r="B105" s="3" t="s">
        <v>52</v>
      </c>
    </row>
    <row r="106" ht="12.75">
      <c r="B106" s="22" t="s">
        <v>95</v>
      </c>
    </row>
    <row r="107" ht="12.75">
      <c r="B107" s="22" t="s">
        <v>49</v>
      </c>
    </row>
    <row r="108" spans="6:8" ht="12.75">
      <c r="F108" s="21" t="s">
        <v>193</v>
      </c>
      <c r="G108" s="35"/>
      <c r="H108" s="21" t="s">
        <v>97</v>
      </c>
    </row>
    <row r="109" spans="6:8" ht="12.75">
      <c r="F109" s="35" t="s">
        <v>4</v>
      </c>
      <c r="G109" s="35"/>
      <c r="H109" s="37" t="s">
        <v>4</v>
      </c>
    </row>
    <row r="110" spans="3:8" ht="12.75">
      <c r="C110" s="22" t="s">
        <v>22</v>
      </c>
      <c r="F110" s="27">
        <v>18901</v>
      </c>
      <c r="G110" s="27"/>
      <c r="H110" s="27">
        <v>17442</v>
      </c>
    </row>
    <row r="111" spans="3:8" ht="12.75">
      <c r="C111" s="22" t="s">
        <v>23</v>
      </c>
      <c r="F111" s="27">
        <v>61700</v>
      </c>
      <c r="G111" s="27"/>
      <c r="H111" s="27">
        <v>59286</v>
      </c>
    </row>
    <row r="112" spans="6:8" ht="13.5" thickBot="1">
      <c r="F112" s="38">
        <f>SUM(F110:F111)</f>
        <v>80601</v>
      </c>
      <c r="G112" s="27"/>
      <c r="H112" s="38">
        <f>SUM(H110:H111)</f>
        <v>76728</v>
      </c>
    </row>
    <row r="113" spans="6:8" ht="13.5" thickTop="1">
      <c r="F113" s="27"/>
      <c r="G113" s="27"/>
      <c r="H113" s="27"/>
    </row>
    <row r="114" ht="12.75">
      <c r="B114" s="22" t="s">
        <v>24</v>
      </c>
    </row>
    <row r="115" spans="3:8" ht="12.75">
      <c r="C115" s="22" t="s">
        <v>25</v>
      </c>
      <c r="F115" s="39">
        <v>13168</v>
      </c>
      <c r="G115" s="27"/>
      <c r="H115" s="39">
        <v>12622</v>
      </c>
    </row>
    <row r="118" spans="1:2" ht="12.75">
      <c r="A118" s="34" t="s">
        <v>36</v>
      </c>
      <c r="B118" s="3" t="s">
        <v>28</v>
      </c>
    </row>
    <row r="119" ht="12.75">
      <c r="B119" s="22" t="s">
        <v>246</v>
      </c>
    </row>
    <row r="121" spans="1:2" ht="12.75">
      <c r="A121" s="34" t="s">
        <v>38</v>
      </c>
      <c r="B121" s="3" t="s">
        <v>30</v>
      </c>
    </row>
    <row r="122" spans="1:2" ht="12.75">
      <c r="A122" s="34"/>
      <c r="B122" s="22" t="s">
        <v>247</v>
      </c>
    </row>
    <row r="124" spans="1:2" ht="12.75">
      <c r="A124" s="34" t="s">
        <v>40</v>
      </c>
      <c r="B124" s="3" t="s">
        <v>33</v>
      </c>
    </row>
    <row r="125" spans="1:2" ht="12.75">
      <c r="A125" s="34"/>
      <c r="B125" s="22" t="s">
        <v>210</v>
      </c>
    </row>
    <row r="126" ht="12.75">
      <c r="B126" s="22" t="s">
        <v>248</v>
      </c>
    </row>
    <row r="127" ht="12.75">
      <c r="B127" s="22" t="s">
        <v>213</v>
      </c>
    </row>
    <row r="129" spans="1:2" ht="12.75">
      <c r="A129" s="34" t="s">
        <v>92</v>
      </c>
      <c r="B129" s="3" t="s">
        <v>35</v>
      </c>
    </row>
    <row r="130" ht="12.75">
      <c r="B130" s="22" t="s">
        <v>249</v>
      </c>
    </row>
    <row r="131" ht="12.75">
      <c r="B131" s="22" t="s">
        <v>250</v>
      </c>
    </row>
    <row r="132" ht="12.75">
      <c r="B132" s="22" t="s">
        <v>243</v>
      </c>
    </row>
    <row r="133" ht="12.75">
      <c r="B133" s="22" t="s">
        <v>244</v>
      </c>
    </row>
    <row r="134" ht="12.75">
      <c r="B134" s="22" t="s">
        <v>251</v>
      </c>
    </row>
    <row r="135" ht="12.75">
      <c r="B135" s="22" t="s">
        <v>256</v>
      </c>
    </row>
    <row r="137" spans="1:2" ht="12.75">
      <c r="A137" s="34" t="s">
        <v>194</v>
      </c>
      <c r="B137" s="3" t="s">
        <v>37</v>
      </c>
    </row>
    <row r="138" ht="12.75">
      <c r="B138" s="22" t="s">
        <v>106</v>
      </c>
    </row>
    <row r="139" ht="12.75">
      <c r="B139" s="22" t="s">
        <v>108</v>
      </c>
    </row>
    <row r="140" ht="12.75">
      <c r="B140" s="22" t="s">
        <v>109</v>
      </c>
    </row>
    <row r="141" ht="12.75">
      <c r="B141" s="22" t="s">
        <v>107</v>
      </c>
    </row>
    <row r="143" spans="1:2" ht="12.75">
      <c r="A143" s="34" t="s">
        <v>195</v>
      </c>
      <c r="B143" s="3" t="s">
        <v>93</v>
      </c>
    </row>
    <row r="144" ht="12.75">
      <c r="B144" s="22" t="s">
        <v>94</v>
      </c>
    </row>
    <row r="145" ht="12.75">
      <c r="B145" s="22" t="s">
        <v>101</v>
      </c>
    </row>
    <row r="146" ht="12.75">
      <c r="B146" s="22" t="s">
        <v>102</v>
      </c>
    </row>
    <row r="151" ht="12.75">
      <c r="B151" s="22" t="s">
        <v>56</v>
      </c>
    </row>
    <row r="152" ht="12.75">
      <c r="B152" s="22" t="s">
        <v>57</v>
      </c>
    </row>
    <row r="154" ht="12.75">
      <c r="B154" s="22" t="s">
        <v>43</v>
      </c>
    </row>
    <row r="155" ht="12.75">
      <c r="B155" s="42" t="s">
        <v>252</v>
      </c>
    </row>
    <row r="159" spans="1:2" ht="12.75">
      <c r="A159" s="34"/>
      <c r="B159" s="3"/>
    </row>
  </sheetData>
  <printOptions/>
  <pageMargins left="0.58" right="0.28" top="0.8" bottom="0.69" header="0.3937007874015748" footer="0.27"/>
  <pageSetup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SENG HUP CORPORATION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SENG HUP</dc:creator>
  <cp:keywords/>
  <dc:description/>
  <cp:lastModifiedBy>BERNARD</cp:lastModifiedBy>
  <cp:lastPrinted>2002-11-22T01:33:22Z</cp:lastPrinted>
  <dcterms:created xsi:type="dcterms:W3CDTF">1999-10-11T09:11:49Z</dcterms:created>
  <dcterms:modified xsi:type="dcterms:W3CDTF">2002-11-27T01:54:33Z</dcterms:modified>
  <cp:category/>
  <cp:version/>
  <cp:contentType/>
  <cp:contentStatus/>
</cp:coreProperties>
</file>