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'Sheet1'!$A$1:$J$143</definedName>
  </definedNames>
  <calcPr fullCalcOnLoad="1"/>
</workbook>
</file>

<file path=xl/sharedStrings.xml><?xml version="1.0" encoding="utf-8"?>
<sst xmlns="http://schemas.openxmlformats.org/spreadsheetml/2006/main" count="157" uniqueCount="112">
  <si>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</si>
  <si>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</si>
  <si>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</si>
  <si>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</si>
  <si>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</si>
  <si>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</si>
  <si>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YR</t>
  </si>
  <si>
    <t>YEAR</t>
  </si>
  <si>
    <t>CORRESPONDING</t>
  </si>
  <si>
    <t>QUARTER</t>
  </si>
  <si>
    <t>TO DATE</t>
  </si>
  <si>
    <t>PERIOD</t>
  </si>
  <si>
    <t>RM'000</t>
  </si>
  <si>
    <t>1</t>
  </si>
  <si>
    <t>(a)</t>
  </si>
  <si>
    <t>Turnover</t>
  </si>
  <si>
    <t>(b)</t>
  </si>
  <si>
    <t>Investment income</t>
  </si>
  <si>
    <t>Other income including interest income</t>
  </si>
  <si>
    <t>Operating profit / (loss) before interest on</t>
  </si>
  <si>
    <t xml:space="preserve">borrowings, depreciation and amortisation, </t>
  </si>
  <si>
    <t>exceptional items, income tax, minority</t>
  </si>
  <si>
    <t>interests and extraordinary items.</t>
  </si>
  <si>
    <t>Interest on borrowings</t>
  </si>
  <si>
    <t>(d)</t>
  </si>
  <si>
    <t>Exceptional items</t>
  </si>
  <si>
    <t>(e)</t>
  </si>
  <si>
    <t>Operating profit / (loss) after interest on</t>
  </si>
  <si>
    <t>exceptional items but before income tax,</t>
  </si>
  <si>
    <t>minority interests and extraordinary items.</t>
  </si>
  <si>
    <t>(f)</t>
  </si>
  <si>
    <t>Share in the results of associated companies</t>
  </si>
  <si>
    <t>(g)</t>
  </si>
  <si>
    <t>Profit / (loss) before taxation, minority interests</t>
  </si>
  <si>
    <t>and extraordinary items.</t>
  </si>
  <si>
    <t>(h)</t>
  </si>
  <si>
    <t>Taxation</t>
  </si>
  <si>
    <t>(I)</t>
  </si>
  <si>
    <t xml:space="preserve">(I)   Profit / (Loss) after taxation before </t>
  </si>
  <si>
    <t xml:space="preserve">      deducting minority interests</t>
  </si>
  <si>
    <t>(ii) Less Minority Interests</t>
  </si>
  <si>
    <t>(j)</t>
  </si>
  <si>
    <t>Profit / (loss) after taxation attributable to</t>
  </si>
  <si>
    <t>members of the company.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</si>
  <si>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</si>
  <si>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</si>
  <si>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</si>
  <si>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</si>
  <si>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</si>
  <si>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</si>
  <si>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Profit / (loss) after taxation and extraordinary</t>
  </si>
  <si>
    <t>items attributable to members of the company</t>
  </si>
  <si>
    <t>Earnings/ (loss)  per share based on 2 (j) above</t>
  </si>
  <si>
    <t xml:space="preserve">after deducting any provision for preference </t>
  </si>
  <si>
    <t>dividends, if any :-</t>
  </si>
  <si>
    <t>(I)    Basic (based on 44,202,013 ordinary</t>
  </si>
  <si>
    <t xml:space="preserve">        shares)(sen)</t>
  </si>
  <si>
    <t xml:space="preserve">      shares) (sen)</t>
  </si>
  <si>
    <t>CONSOLIDATED BALANCE SHEET</t>
  </si>
  <si>
    <t xml:space="preserve">AS AT </t>
  </si>
  <si>
    <t>AS AT</t>
  </si>
  <si>
    <t>END OF</t>
  </si>
  <si>
    <t>PRECEDING</t>
  </si>
  <si>
    <t>YEAR END</t>
  </si>
  <si>
    <t>Fixed Assets</t>
  </si>
  <si>
    <t>Investment in Associated Companies</t>
  </si>
  <si>
    <t>Long Term Investments</t>
  </si>
  <si>
    <t>Intangible Assets</t>
  </si>
  <si>
    <t>Investment Properties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</si>
  <si>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</si>
  <si>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</si>
  <si>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</si>
  <si>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</si>
  <si>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</si>
  <si>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</si>
  <si>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</si>
  <si>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</si>
  <si>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</si>
  <si>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</si>
  <si>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</si>
  <si>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Others - Amount due to Director</t>
  </si>
  <si>
    <t>Net Current Assets / (Liabilities)</t>
  </si>
  <si>
    <t>Share Capital</t>
  </si>
  <si>
    <t>Reserves</t>
  </si>
  <si>
    <t>Share premium</t>
  </si>
  <si>
    <t>Retained Profit</t>
  </si>
  <si>
    <t>Others - Exchange fluctuation</t>
  </si>
  <si>
    <t>Minority Interests</t>
  </si>
  <si>
    <t>Long Term Borrowings</t>
  </si>
  <si>
    <t>Other Long Term Liabilities</t>
  </si>
  <si>
    <t>Net tangible assets per share (sen)</t>
  </si>
  <si>
    <t>2.</t>
  </si>
  <si>
    <t>3.</t>
  </si>
  <si>
    <t>(ii) Fully diluted (based on 44,202,013 ordinary</t>
  </si>
  <si>
    <t>JOHN MASTER INDUSTRIES BERHAD - CO . NO. 114842-H</t>
  </si>
  <si>
    <t>(c )</t>
  </si>
  <si>
    <t>Depreciation and amortisation</t>
  </si>
  <si>
    <t>borowings, depreciation and amortisation and</t>
  </si>
  <si>
    <t>FINANCIAL</t>
  </si>
  <si>
    <t>Investment in Jointly Controlled Entity</t>
  </si>
  <si>
    <t>Others - Other Debtors, Deposits &amp; Prepayment</t>
  </si>
  <si>
    <t>Shareholder's Funds</t>
  </si>
  <si>
    <t>31/03/2000</t>
  </si>
  <si>
    <t>- associated company</t>
  </si>
  <si>
    <t>- jointly controlled entity</t>
  </si>
  <si>
    <t xml:space="preserve">                Land &amp; development expenditure</t>
  </si>
  <si>
    <t xml:space="preserve">               Amount due to Joint Venture Partner</t>
  </si>
  <si>
    <t>N/A</t>
  </si>
  <si>
    <t>Quarterly report on consolidated results for the financial quarter ended 31st December 2000</t>
  </si>
  <si>
    <t>31/12/2000</t>
  </si>
  <si>
    <t>31/12/1999</t>
  </si>
  <si>
    <t xml:space="preserve">               Amount due from Joint Venture Partner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</si>
</sst>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164" fontId="1" fillId="0" borderId="3" xfId="15" applyNumberFormat="1" applyFont="1" applyBorder="1" applyAlignment="1">
      <alignment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92" zoomScaleNormal="92" workbookViewId="0" topLeftCell="A125">
      <selection activeCell="H125" sqref="H125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42.7109375" style="0" customWidth="1"/>
    <col min="4" max="4" width="12.00390625" style="0" customWidth="1"/>
    <col min="5" max="5" width="2.7109375" style="0" customWidth="1"/>
    <col min="6" max="6" width="15.7109375" style="0" customWidth="1"/>
    <col min="7" max="7" width="2.140625" style="0" customWidth="1"/>
    <col min="8" max="8" width="11.421875" style="0" customWidth="1"/>
    <col min="9" max="9" width="2.7109375" style="0" customWidth="1"/>
    <col min="10" max="10" width="14.7109375" style="0" customWidth="1"/>
  </cols>
  <sheetData>
    <row r="1" spans="1:8" ht="12.75">
      <c r="A1" s="1" t="s">
        <v>94</v>
      </c>
      <c r="H1" s="1"/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1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1"/>
    </row>
    <row r="4" spans="1:11" ht="12.75">
      <c r="A4" s="1" t="s">
        <v>108</v>
      </c>
      <c r="B4" s="1"/>
      <c r="C4" s="1"/>
      <c r="D4" s="2"/>
      <c r="E4" s="2"/>
      <c r="F4" s="2"/>
      <c r="G4" s="2"/>
      <c r="H4" s="2"/>
      <c r="I4" s="2"/>
      <c r="J4" s="2"/>
      <c r="K4" s="1"/>
    </row>
    <row r="5" spans="1:11" ht="12.75">
      <c r="A5" s="1" t="s">
        <v>1</v>
      </c>
      <c r="B5" s="1"/>
      <c r="C5" s="1"/>
      <c r="D5" s="2"/>
      <c r="E5" s="2"/>
      <c r="F5" s="2"/>
      <c r="G5" s="2"/>
      <c r="H5" s="2"/>
      <c r="I5" s="2"/>
      <c r="J5" s="2"/>
      <c r="K5" s="1"/>
    </row>
    <row r="6" spans="1:11" ht="12.75">
      <c r="A6" s="1"/>
      <c r="B6" s="1"/>
      <c r="C6" s="1"/>
      <c r="D6" s="2"/>
      <c r="E6" s="2"/>
      <c r="F6" s="2"/>
      <c r="G6" s="2"/>
      <c r="H6" s="2"/>
      <c r="I6" s="2"/>
      <c r="J6" s="2"/>
      <c r="K6" s="1"/>
    </row>
    <row r="7" spans="1:11" ht="12.75">
      <c r="A7" s="1" t="s">
        <v>2</v>
      </c>
      <c r="B7" s="1"/>
      <c r="C7" s="1"/>
      <c r="D7" s="2"/>
      <c r="E7" s="2"/>
      <c r="F7" s="2"/>
      <c r="G7" s="2"/>
      <c r="H7" s="2"/>
      <c r="I7" s="2"/>
      <c r="J7" s="2"/>
      <c r="K7" s="1"/>
    </row>
    <row r="8" spans="1:11" ht="12.75">
      <c r="A8" s="3"/>
      <c r="B8" s="3"/>
      <c r="C8" s="3"/>
      <c r="D8" s="21" t="s">
        <v>3</v>
      </c>
      <c r="E8" s="21"/>
      <c r="F8" s="21"/>
      <c r="G8" s="5"/>
      <c r="H8" s="21" t="s">
        <v>4</v>
      </c>
      <c r="I8" s="21"/>
      <c r="J8" s="21"/>
      <c r="K8" s="3"/>
    </row>
    <row r="9" spans="1:11" ht="12.75">
      <c r="A9" s="6"/>
      <c r="B9" s="6"/>
      <c r="C9" s="6"/>
      <c r="D9" s="7" t="s">
        <v>5</v>
      </c>
      <c r="E9" s="7"/>
      <c r="F9" s="7" t="s">
        <v>6</v>
      </c>
      <c r="G9" s="7"/>
      <c r="H9" s="7" t="s">
        <v>5</v>
      </c>
      <c r="I9" s="7"/>
      <c r="J9" s="7" t="s">
        <v>6</v>
      </c>
      <c r="K9" s="6"/>
    </row>
    <row r="10" spans="1:11" ht="12.75">
      <c r="A10" s="6"/>
      <c r="B10" s="6"/>
      <c r="C10" s="6"/>
      <c r="D10" s="7" t="s">
        <v>7</v>
      </c>
      <c r="E10" s="7"/>
      <c r="F10" s="7" t="s">
        <v>8</v>
      </c>
      <c r="G10" s="7"/>
      <c r="H10" s="7" t="s">
        <v>7</v>
      </c>
      <c r="I10" s="7"/>
      <c r="J10" s="7" t="s">
        <v>8</v>
      </c>
      <c r="K10" s="6"/>
    </row>
    <row r="11" spans="1:11" ht="12.75">
      <c r="A11" s="6"/>
      <c r="B11" s="6"/>
      <c r="C11" s="6"/>
      <c r="D11" s="7" t="s">
        <v>9</v>
      </c>
      <c r="E11" s="7"/>
      <c r="F11" s="7" t="s">
        <v>9</v>
      </c>
      <c r="G11" s="7"/>
      <c r="H11" s="7" t="s">
        <v>10</v>
      </c>
      <c r="I11" s="7"/>
      <c r="J11" s="7" t="s">
        <v>11</v>
      </c>
      <c r="K11" s="6"/>
    </row>
    <row r="12" spans="1:11" ht="12.75">
      <c r="A12" s="8"/>
      <c r="B12" s="8"/>
      <c r="C12" s="8"/>
      <c r="D12" s="4" t="s">
        <v>109</v>
      </c>
      <c r="E12" s="4"/>
      <c r="F12" s="4" t="s">
        <v>110</v>
      </c>
      <c r="G12" s="4"/>
      <c r="H12" s="4" t="s">
        <v>109</v>
      </c>
      <c r="I12" s="4"/>
      <c r="J12" s="4" t="s">
        <v>110</v>
      </c>
      <c r="K12" s="8"/>
    </row>
    <row r="13" spans="1:11" ht="12.75">
      <c r="A13" s="3"/>
      <c r="B13" s="3"/>
      <c r="C13" s="3"/>
      <c r="D13" s="4" t="s">
        <v>12</v>
      </c>
      <c r="E13" s="5"/>
      <c r="F13" s="4" t="s">
        <v>12</v>
      </c>
      <c r="G13" s="5"/>
      <c r="H13" s="4" t="s">
        <v>12</v>
      </c>
      <c r="I13" s="5"/>
      <c r="J13" s="4" t="s">
        <v>12</v>
      </c>
      <c r="K13" s="3"/>
    </row>
    <row r="14" spans="4:10" ht="12.75">
      <c r="D14" s="9"/>
      <c r="E14" s="9"/>
      <c r="F14" s="9"/>
      <c r="G14" s="9"/>
      <c r="H14" s="9"/>
      <c r="I14" s="9"/>
      <c r="J14" s="9"/>
    </row>
    <row r="15" spans="1:10" ht="12.75">
      <c r="A15" s="10" t="s">
        <v>13</v>
      </c>
      <c r="B15" t="s">
        <v>14</v>
      </c>
      <c r="C15" t="s">
        <v>15</v>
      </c>
      <c r="D15" s="9">
        <v>38796</v>
      </c>
      <c r="E15" s="9"/>
      <c r="F15" s="9">
        <v>31228</v>
      </c>
      <c r="G15" s="9"/>
      <c r="H15" s="9">
        <v>68763</v>
      </c>
      <c r="I15" s="9"/>
      <c r="J15" s="9">
        <v>57619</v>
      </c>
    </row>
    <row r="16" spans="4:10" ht="12.75">
      <c r="D16" s="9"/>
      <c r="E16" s="9"/>
      <c r="F16" s="9"/>
      <c r="G16" s="9"/>
      <c r="H16" s="9"/>
      <c r="I16" s="9"/>
      <c r="J16" s="9"/>
    </row>
    <row r="17" spans="2:10" ht="12.75">
      <c r="B17" t="s">
        <v>16</v>
      </c>
      <c r="C17" t="s">
        <v>17</v>
      </c>
      <c r="D17" s="9">
        <v>0</v>
      </c>
      <c r="E17" s="9"/>
      <c r="F17" s="9">
        <v>111</v>
      </c>
      <c r="G17" s="9"/>
      <c r="H17" s="9">
        <v>0</v>
      </c>
      <c r="I17" s="9"/>
      <c r="J17" s="9">
        <v>2405</v>
      </c>
    </row>
    <row r="18" spans="4:10" ht="12.75">
      <c r="D18" s="9"/>
      <c r="E18" s="9"/>
      <c r="F18" s="9"/>
      <c r="G18" s="9"/>
      <c r="H18" s="9"/>
      <c r="I18" s="9"/>
      <c r="J18" s="9"/>
    </row>
    <row r="19" spans="2:10" ht="12.75">
      <c r="B19" s="10" t="s">
        <v>95</v>
      </c>
      <c r="C19" t="s">
        <v>18</v>
      </c>
      <c r="D19" s="9">
        <v>282</v>
      </c>
      <c r="E19" s="9"/>
      <c r="F19" s="9">
        <v>152</v>
      </c>
      <c r="G19" s="9"/>
      <c r="H19" s="9">
        <v>740</v>
      </c>
      <c r="I19" s="9"/>
      <c r="J19" s="9">
        <v>259</v>
      </c>
    </row>
    <row r="20" spans="2:10" ht="12.75">
      <c r="B20" s="10"/>
      <c r="D20" s="9"/>
      <c r="E20" s="9"/>
      <c r="F20" s="9"/>
      <c r="G20" s="9"/>
      <c r="H20" s="9"/>
      <c r="I20" s="9"/>
      <c r="J20" s="9"/>
    </row>
    <row r="21" spans="1:10" ht="12.75">
      <c r="A21" s="10" t="s">
        <v>91</v>
      </c>
      <c r="B21" t="s">
        <v>14</v>
      </c>
      <c r="C21" t="s">
        <v>19</v>
      </c>
      <c r="D21" s="9">
        <v>5313</v>
      </c>
      <c r="E21" s="9"/>
      <c r="F21" s="9">
        <v>7248</v>
      </c>
      <c r="G21" s="9"/>
      <c r="H21" s="9">
        <v>6331</v>
      </c>
      <c r="I21" s="9"/>
      <c r="J21" s="9">
        <v>12008</v>
      </c>
    </row>
    <row r="22" spans="3:10" ht="12.75">
      <c r="C22" t="s">
        <v>20</v>
      </c>
      <c r="D22" s="9"/>
      <c r="E22" s="9"/>
      <c r="F22" s="9"/>
      <c r="G22" s="9"/>
      <c r="H22" s="9"/>
      <c r="I22" s="9"/>
      <c r="J22" s="9"/>
    </row>
    <row r="23" spans="3:10" ht="12.75">
      <c r="C23" t="s">
        <v>21</v>
      </c>
      <c r="D23" s="9"/>
      <c r="E23" s="9"/>
      <c r="F23" s="9"/>
      <c r="G23" s="9"/>
      <c r="H23" s="9"/>
      <c r="I23" s="9"/>
      <c r="J23" s="9"/>
    </row>
    <row r="24" spans="3:10" ht="12.75">
      <c r="C24" t="s">
        <v>22</v>
      </c>
      <c r="D24" s="9"/>
      <c r="E24" s="9"/>
      <c r="F24" s="9"/>
      <c r="G24" s="9"/>
      <c r="H24" s="9"/>
      <c r="I24" s="9"/>
      <c r="J24" s="9"/>
    </row>
    <row r="25" spans="4:10" ht="12.75">
      <c r="D25" s="9"/>
      <c r="E25" s="9"/>
      <c r="F25" s="9"/>
      <c r="G25" s="9"/>
      <c r="H25" s="9"/>
      <c r="I25" s="9"/>
      <c r="J25" s="9"/>
    </row>
    <row r="26" spans="2:10" ht="12.75">
      <c r="B26" t="s">
        <v>16</v>
      </c>
      <c r="C26" t="s">
        <v>23</v>
      </c>
      <c r="D26" s="9">
        <v>53</v>
      </c>
      <c r="E26" s="9"/>
      <c r="F26" s="9">
        <v>1030</v>
      </c>
      <c r="G26" s="9"/>
      <c r="H26" s="9">
        <v>638</v>
      </c>
      <c r="I26" s="9"/>
      <c r="J26" s="9">
        <v>1778</v>
      </c>
    </row>
    <row r="27" spans="4:10" ht="12.75">
      <c r="D27" s="9"/>
      <c r="E27" s="9"/>
      <c r="F27" s="9"/>
      <c r="G27" s="9"/>
      <c r="H27" s="9"/>
      <c r="I27" s="9"/>
      <c r="J27" s="9"/>
    </row>
    <row r="28" spans="2:10" ht="12.75">
      <c r="B28" s="10" t="s">
        <v>95</v>
      </c>
      <c r="C28" t="s">
        <v>96</v>
      </c>
      <c r="D28" s="9">
        <v>503</v>
      </c>
      <c r="E28" s="9"/>
      <c r="F28" s="9">
        <v>305</v>
      </c>
      <c r="G28" s="9"/>
      <c r="H28" s="9">
        <v>1122</v>
      </c>
      <c r="I28" s="9"/>
      <c r="J28" s="9">
        <v>1091</v>
      </c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24</v>
      </c>
      <c r="C30" t="s">
        <v>25</v>
      </c>
      <c r="D30" s="9">
        <v>24521</v>
      </c>
      <c r="E30" s="9"/>
      <c r="F30" s="9">
        <v>0</v>
      </c>
      <c r="G30" s="9"/>
      <c r="H30" s="9">
        <v>24521</v>
      </c>
      <c r="I30" s="9"/>
      <c r="J30" s="9">
        <v>0</v>
      </c>
    </row>
    <row r="31" spans="4:10" ht="12.75">
      <c r="D31" s="9"/>
      <c r="E31" s="9"/>
      <c r="F31" s="9"/>
      <c r="G31" s="9"/>
      <c r="H31" s="9"/>
      <c r="I31" s="9"/>
      <c r="J31" s="9"/>
    </row>
    <row r="32" spans="2:10" ht="12.75">
      <c r="B32" t="s">
        <v>26</v>
      </c>
      <c r="C32" t="s">
        <v>27</v>
      </c>
      <c r="D32" s="9">
        <f>+D21-D26-D28+D30</f>
        <v>29278</v>
      </c>
      <c r="E32" s="9"/>
      <c r="F32" s="9">
        <f>+F21-F26-F28</f>
        <v>5913</v>
      </c>
      <c r="G32" s="9"/>
      <c r="H32" s="9">
        <f>+H21-H26-H28+H30</f>
        <v>29092</v>
      </c>
      <c r="I32" s="9"/>
      <c r="J32" s="9">
        <f>+J21-J26-J28-J30</f>
        <v>9139</v>
      </c>
    </row>
    <row r="33" spans="3:10" ht="12.75">
      <c r="C33" t="s">
        <v>97</v>
      </c>
      <c r="D33" s="9"/>
      <c r="E33" s="9"/>
      <c r="F33" s="9"/>
      <c r="G33" s="9"/>
      <c r="H33" s="9"/>
      <c r="I33" s="9"/>
      <c r="J33" s="9"/>
    </row>
    <row r="34" spans="3:10" ht="12.75">
      <c r="C34" t="s">
        <v>28</v>
      </c>
      <c r="D34" s="9"/>
      <c r="E34" s="9"/>
      <c r="F34" s="9"/>
      <c r="G34" s="9"/>
      <c r="H34" s="9"/>
      <c r="I34" s="9"/>
      <c r="J34" s="9"/>
    </row>
    <row r="35" spans="3:10" ht="12.75">
      <c r="C35" t="s">
        <v>29</v>
      </c>
      <c r="D35" s="9"/>
      <c r="E35" s="9"/>
      <c r="F35" s="9"/>
      <c r="G35" s="9"/>
      <c r="H35" s="9"/>
      <c r="I35" s="9"/>
      <c r="J35" s="9"/>
    </row>
    <row r="36" spans="4:10" ht="12.75">
      <c r="D36" s="9"/>
      <c r="E36" s="9"/>
      <c r="F36" s="9"/>
      <c r="G36" s="9"/>
      <c r="H36" s="9"/>
      <c r="I36" s="9"/>
      <c r="J36" s="9"/>
    </row>
    <row r="37" spans="2:10" ht="12.75">
      <c r="B37" t="s">
        <v>30</v>
      </c>
      <c r="C37" t="s">
        <v>31</v>
      </c>
      <c r="D37" s="9"/>
      <c r="E37" s="9"/>
      <c r="F37" s="9"/>
      <c r="G37" s="9"/>
      <c r="H37" s="9"/>
      <c r="I37" s="9"/>
      <c r="J37" s="9"/>
    </row>
    <row r="38" spans="3:10" ht="12.75">
      <c r="C38" s="10" t="s">
        <v>103</v>
      </c>
      <c r="D38" s="9">
        <v>-437</v>
      </c>
      <c r="E38" s="9"/>
      <c r="F38" s="9">
        <v>-301</v>
      </c>
      <c r="G38" s="9"/>
      <c r="H38" s="9">
        <v>802</v>
      </c>
      <c r="I38" s="9"/>
      <c r="J38" s="9">
        <v>581</v>
      </c>
    </row>
    <row r="39" spans="3:10" ht="12.75">
      <c r="C39" s="10" t="s">
        <v>104</v>
      </c>
      <c r="D39" s="9">
        <v>-669</v>
      </c>
      <c r="E39" s="9"/>
      <c r="F39" s="9">
        <v>1441</v>
      </c>
      <c r="G39" s="9"/>
      <c r="H39" s="9">
        <v>28</v>
      </c>
      <c r="I39" s="9"/>
      <c r="J39" s="9">
        <v>1394</v>
      </c>
    </row>
    <row r="40" spans="4:10" ht="12.75">
      <c r="D40" s="9"/>
      <c r="E40" s="9"/>
      <c r="F40" s="9"/>
      <c r="G40" s="9"/>
      <c r="H40" s="9"/>
      <c r="I40" s="9"/>
      <c r="J40" s="9"/>
    </row>
    <row r="41" spans="2:10" ht="12.75">
      <c r="B41" t="s">
        <v>32</v>
      </c>
      <c r="C41" t="s">
        <v>33</v>
      </c>
      <c r="D41" s="9">
        <f>+D32+D38+D39</f>
        <v>28172</v>
      </c>
      <c r="E41" s="9"/>
      <c r="F41" s="16">
        <f>+F32+F38+F39</f>
        <v>7053</v>
      </c>
      <c r="G41" s="9"/>
      <c r="H41" s="9">
        <f>+H32+H38+H39</f>
        <v>29922</v>
      </c>
      <c r="I41" s="9"/>
      <c r="J41" s="9">
        <f>+J32+J38+J39</f>
        <v>11114</v>
      </c>
    </row>
    <row r="42" spans="3:10" ht="12.75">
      <c r="C42" t="s">
        <v>34</v>
      </c>
      <c r="D42" s="9"/>
      <c r="E42" s="9"/>
      <c r="F42" s="9"/>
      <c r="G42" s="9"/>
      <c r="H42" s="9"/>
      <c r="I42" s="9"/>
      <c r="J42" s="9"/>
    </row>
    <row r="43" spans="4:10" ht="12.75">
      <c r="D43" s="9"/>
      <c r="E43" s="9"/>
      <c r="F43" s="9"/>
      <c r="G43" s="9"/>
      <c r="H43" s="9"/>
      <c r="I43" s="9"/>
      <c r="J43" s="9"/>
    </row>
    <row r="44" spans="2:10" ht="12.75">
      <c r="B44" t="s">
        <v>35</v>
      </c>
      <c r="C44" t="s">
        <v>36</v>
      </c>
      <c r="D44" s="9">
        <v>2299</v>
      </c>
      <c r="E44" s="9"/>
      <c r="F44" s="9">
        <v>2328</v>
      </c>
      <c r="G44" s="9"/>
      <c r="H44" s="9">
        <v>3820</v>
      </c>
      <c r="I44" s="9"/>
      <c r="J44" s="9">
        <v>3019</v>
      </c>
    </row>
    <row r="45" spans="4:10" ht="12.75">
      <c r="D45" s="9"/>
      <c r="E45" s="9"/>
      <c r="F45" s="9"/>
      <c r="G45" s="9"/>
      <c r="H45" s="9"/>
      <c r="I45" s="9"/>
      <c r="J45" s="9"/>
    </row>
    <row r="46" spans="2:10" ht="12.75">
      <c r="B46" t="s">
        <v>37</v>
      </c>
      <c r="C46" t="s">
        <v>38</v>
      </c>
      <c r="D46" s="9">
        <f>+D41-D44</f>
        <v>25873</v>
      </c>
      <c r="E46" s="9"/>
      <c r="F46" s="9">
        <f>+F41-F44</f>
        <v>4725</v>
      </c>
      <c r="G46" s="9"/>
      <c r="H46" s="9">
        <f>+H41-H44</f>
        <v>26102</v>
      </c>
      <c r="I46" s="9"/>
      <c r="J46" s="9">
        <f>+J41-J44</f>
        <v>8095</v>
      </c>
    </row>
    <row r="47" spans="3:10" ht="12.75">
      <c r="C47" t="s">
        <v>39</v>
      </c>
      <c r="D47" s="9"/>
      <c r="E47" s="9"/>
      <c r="F47" s="9"/>
      <c r="G47" s="9"/>
      <c r="H47" s="9"/>
      <c r="I47" s="9"/>
      <c r="J47" s="9"/>
    </row>
    <row r="48" spans="4:10" ht="12.75">
      <c r="D48" s="9"/>
      <c r="E48" s="9"/>
      <c r="F48" s="9"/>
      <c r="G48" s="9"/>
      <c r="H48" s="9"/>
      <c r="I48" s="9"/>
      <c r="J48" s="9"/>
    </row>
    <row r="49" spans="3:10" ht="12.75">
      <c r="C49" t="s">
        <v>40</v>
      </c>
      <c r="D49" s="9">
        <v>-93</v>
      </c>
      <c r="E49" s="9"/>
      <c r="F49" s="9">
        <v>144</v>
      </c>
      <c r="G49" s="9"/>
      <c r="H49" s="9">
        <v>121</v>
      </c>
      <c r="I49" s="9"/>
      <c r="J49" s="9">
        <v>-346</v>
      </c>
    </row>
    <row r="50" spans="4:10" ht="12.75">
      <c r="D50" s="9"/>
      <c r="E50" s="9"/>
      <c r="F50" s="9"/>
      <c r="G50" s="9"/>
      <c r="H50" s="9"/>
      <c r="I50" s="9"/>
      <c r="J50" s="9"/>
    </row>
    <row r="51" spans="2:10" ht="12.75">
      <c r="B51" t="s">
        <v>41</v>
      </c>
      <c r="C51" t="s">
        <v>42</v>
      </c>
      <c r="D51" s="9">
        <f>+D46-D49</f>
        <v>25966</v>
      </c>
      <c r="E51" s="9"/>
      <c r="F51" s="9">
        <f>+F46-F49</f>
        <v>4581</v>
      </c>
      <c r="G51" s="9"/>
      <c r="H51" s="9">
        <f>+H46-H49</f>
        <v>25981</v>
      </c>
      <c r="I51" s="9"/>
      <c r="J51" s="9">
        <f>+J46-J49</f>
        <v>8441</v>
      </c>
    </row>
    <row r="52" spans="3:10" ht="12.75">
      <c r="C52" t="s">
        <v>43</v>
      </c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spans="1:11" ht="12.75">
      <c r="A54" s="3"/>
      <c r="B54" s="3"/>
      <c r="C54" s="3"/>
      <c r="D54" s="21" t="s">
        <v>3</v>
      </c>
      <c r="E54" s="21"/>
      <c r="F54" s="21"/>
      <c r="G54" s="5"/>
      <c r="H54" s="21" t="s">
        <v>4</v>
      </c>
      <c r="I54" s="21"/>
      <c r="J54" s="21"/>
      <c r="K54" s="3"/>
    </row>
    <row r="55" spans="1:11" ht="12.75">
      <c r="A55" s="6"/>
      <c r="B55" s="6"/>
      <c r="C55" s="6"/>
      <c r="D55" s="7" t="s">
        <v>5</v>
      </c>
      <c r="E55" s="7"/>
      <c r="F55" s="7" t="s">
        <v>6</v>
      </c>
      <c r="G55" s="7"/>
      <c r="H55" s="7" t="s">
        <v>5</v>
      </c>
      <c r="I55" s="7"/>
      <c r="J55" s="7" t="s">
        <v>6</v>
      </c>
      <c r="K55" s="6"/>
    </row>
    <row r="56" spans="1:11" ht="12.75">
      <c r="A56" s="6"/>
      <c r="B56" s="6"/>
      <c r="C56" s="6"/>
      <c r="D56" s="7" t="s">
        <v>7</v>
      </c>
      <c r="E56" s="7"/>
      <c r="F56" s="7" t="s">
        <v>8</v>
      </c>
      <c r="G56" s="7"/>
      <c r="H56" s="7" t="s">
        <v>7</v>
      </c>
      <c r="I56" s="7"/>
      <c r="J56" s="7" t="s">
        <v>8</v>
      </c>
      <c r="K56" s="6"/>
    </row>
    <row r="57" spans="1:11" ht="12.75">
      <c r="A57" s="6"/>
      <c r="B57" s="6"/>
      <c r="C57" s="6"/>
      <c r="D57" s="7" t="s">
        <v>9</v>
      </c>
      <c r="E57" s="7"/>
      <c r="F57" s="7" t="s">
        <v>9</v>
      </c>
      <c r="G57" s="7"/>
      <c r="H57" s="7" t="s">
        <v>10</v>
      </c>
      <c r="I57" s="7"/>
      <c r="J57" s="7" t="s">
        <v>11</v>
      </c>
      <c r="K57" s="6"/>
    </row>
    <row r="58" spans="1:11" ht="12.75">
      <c r="A58" s="8"/>
      <c r="B58" s="8"/>
      <c r="C58" s="8"/>
      <c r="D58" s="4" t="s">
        <v>109</v>
      </c>
      <c r="E58" s="4"/>
      <c r="F58" s="4" t="s">
        <v>110</v>
      </c>
      <c r="G58" s="4"/>
      <c r="H58" s="4" t="s">
        <v>109</v>
      </c>
      <c r="I58" s="4"/>
      <c r="J58" s="4" t="s">
        <v>110</v>
      </c>
      <c r="K58" s="8"/>
    </row>
    <row r="59" spans="1:11" ht="12.75">
      <c r="A59" s="3"/>
      <c r="B59" s="3"/>
      <c r="C59" s="3"/>
      <c r="D59" s="4" t="s">
        <v>12</v>
      </c>
      <c r="E59" s="5"/>
      <c r="F59" s="4" t="s">
        <v>12</v>
      </c>
      <c r="G59" s="5"/>
      <c r="H59" s="4" t="s">
        <v>12</v>
      </c>
      <c r="I59" s="5"/>
      <c r="J59" s="4" t="s">
        <v>12</v>
      </c>
      <c r="K59" s="3"/>
    </row>
    <row r="60" spans="4:10" ht="12.75">
      <c r="D60" s="9"/>
      <c r="E60" s="9"/>
      <c r="F60" s="9"/>
      <c r="G60" s="9"/>
      <c r="H60" s="9"/>
      <c r="I60" s="9"/>
      <c r="J60" s="9"/>
    </row>
    <row r="61" spans="2:10" ht="12.75">
      <c r="B61" t="s">
        <v>44</v>
      </c>
      <c r="C61" t="s">
        <v>45</v>
      </c>
      <c r="D61" s="9">
        <v>0</v>
      </c>
      <c r="E61" s="9"/>
      <c r="F61" s="9">
        <v>0</v>
      </c>
      <c r="G61" s="9"/>
      <c r="H61" s="9">
        <v>0</v>
      </c>
      <c r="I61" s="9"/>
      <c r="J61" s="9">
        <v>0</v>
      </c>
    </row>
    <row r="62" spans="3:10" ht="12.75">
      <c r="C62" t="s">
        <v>46</v>
      </c>
      <c r="D62" s="9">
        <v>0</v>
      </c>
      <c r="E62" s="9"/>
      <c r="F62" s="9">
        <v>0</v>
      </c>
      <c r="G62" s="9"/>
      <c r="H62" s="9">
        <v>0</v>
      </c>
      <c r="I62" s="9"/>
      <c r="J62" s="9">
        <v>0</v>
      </c>
    </row>
    <row r="63" spans="3:10" ht="12.75">
      <c r="C63" t="s">
        <v>47</v>
      </c>
      <c r="D63" s="9">
        <v>0</v>
      </c>
      <c r="E63" s="9"/>
      <c r="F63" s="9">
        <v>0</v>
      </c>
      <c r="G63" s="9"/>
      <c r="H63" s="9">
        <v>0</v>
      </c>
      <c r="I63" s="9"/>
      <c r="J63" s="9">
        <v>0</v>
      </c>
    </row>
    <row r="64" spans="3:10" ht="12.75">
      <c r="C64" t="s">
        <v>48</v>
      </c>
      <c r="E64" s="9"/>
      <c r="F64" s="9"/>
      <c r="G64" s="9"/>
      <c r="I64" s="9"/>
      <c r="J64" s="9"/>
    </row>
    <row r="65" spans="5:10" ht="12.75">
      <c r="E65" s="9"/>
      <c r="F65" s="9"/>
      <c r="G65" s="9"/>
      <c r="I65" s="9"/>
      <c r="J65" s="9"/>
    </row>
    <row r="66" spans="2:10" ht="12.75">
      <c r="B66" t="s">
        <v>49</v>
      </c>
      <c r="C66" t="s">
        <v>50</v>
      </c>
      <c r="D66" s="14">
        <f>+D51-D61-D62-D63</f>
        <v>25966</v>
      </c>
      <c r="E66" s="9"/>
      <c r="F66" s="9">
        <f>+F51</f>
        <v>4581</v>
      </c>
      <c r="G66" s="9"/>
      <c r="H66" s="14">
        <f>+H51-H61-H62-H63</f>
        <v>25981</v>
      </c>
      <c r="I66" s="9"/>
      <c r="J66" s="9">
        <f>+J51</f>
        <v>8441</v>
      </c>
    </row>
    <row r="67" spans="3:10" ht="12.75">
      <c r="C67" t="s">
        <v>51</v>
      </c>
      <c r="E67" s="9"/>
      <c r="F67" s="9"/>
      <c r="G67" s="9"/>
      <c r="I67" s="9"/>
      <c r="J67" s="9"/>
    </row>
    <row r="68" spans="5:10" ht="12.75">
      <c r="E68" s="9"/>
      <c r="F68" s="9"/>
      <c r="G68" s="9"/>
      <c r="I68" s="9"/>
      <c r="J68" s="9"/>
    </row>
    <row r="69" spans="1:10" ht="12.75">
      <c r="A69" s="10" t="s">
        <v>92</v>
      </c>
      <c r="B69" t="s">
        <v>14</v>
      </c>
      <c r="C69" t="s">
        <v>52</v>
      </c>
      <c r="E69" s="9"/>
      <c r="F69" s="9"/>
      <c r="G69" s="9"/>
      <c r="I69" s="9"/>
      <c r="J69" s="9"/>
    </row>
    <row r="70" spans="3:10" ht="12.75">
      <c r="C70" t="s">
        <v>53</v>
      </c>
      <c r="E70" s="9"/>
      <c r="F70" s="9"/>
      <c r="G70" s="9"/>
      <c r="I70" s="9"/>
      <c r="J70" s="9"/>
    </row>
    <row r="71" spans="3:10" ht="12.75">
      <c r="C71" t="s">
        <v>54</v>
      </c>
      <c r="E71" s="9"/>
      <c r="F71" s="9"/>
      <c r="G71" s="9"/>
      <c r="I71" s="9"/>
      <c r="J71" s="9"/>
    </row>
    <row r="72" spans="5:10" ht="12.75">
      <c r="E72" s="9"/>
      <c r="F72" s="9"/>
      <c r="G72" s="9"/>
      <c r="I72" s="9"/>
      <c r="J72" s="9"/>
    </row>
    <row r="73" spans="3:10" ht="12.75">
      <c r="C73" t="s">
        <v>55</v>
      </c>
      <c r="D73" s="15">
        <f>+D51/44202*100</f>
        <v>58.7439482376363</v>
      </c>
      <c r="E73" s="9"/>
      <c r="F73" s="15">
        <f>+F51/44202*100</f>
        <v>10.363784444142798</v>
      </c>
      <c r="G73" s="9"/>
      <c r="H73" s="15">
        <f>+H51/44202*100</f>
        <v>58.777883353694406</v>
      </c>
      <c r="I73" s="9"/>
      <c r="J73" s="15">
        <f>+J51/44202*100</f>
        <v>19.096420976426405</v>
      </c>
    </row>
    <row r="74" spans="3:10" ht="12.75">
      <c r="C74" t="s">
        <v>56</v>
      </c>
      <c r="E74" s="9"/>
      <c r="F74" s="9"/>
      <c r="G74" s="9"/>
      <c r="I74" s="9"/>
      <c r="J74" s="9"/>
    </row>
    <row r="75" spans="5:10" ht="12.75">
      <c r="E75" s="9"/>
      <c r="F75" s="9"/>
      <c r="G75" s="9"/>
      <c r="I75" s="9"/>
      <c r="J75" s="9"/>
    </row>
    <row r="76" spans="3:10" ht="12.75">
      <c r="C76" t="s">
        <v>93</v>
      </c>
      <c r="D76" s="17" t="s">
        <v>107</v>
      </c>
      <c r="E76" s="18"/>
      <c r="F76" s="17" t="s">
        <v>107</v>
      </c>
      <c r="G76" s="18"/>
      <c r="H76" s="17" t="s">
        <v>107</v>
      </c>
      <c r="I76" s="18"/>
      <c r="J76" s="17" t="s">
        <v>107</v>
      </c>
    </row>
    <row r="77" spans="3:10" ht="12.75">
      <c r="C77" t="s">
        <v>57</v>
      </c>
      <c r="E77" s="9"/>
      <c r="F77" s="9"/>
      <c r="G77" s="9"/>
      <c r="I77" s="9"/>
      <c r="J77" s="9"/>
    </row>
    <row r="78" spans="4:10" ht="12.75">
      <c r="D78" s="9"/>
      <c r="E78" s="9"/>
      <c r="F78" s="9"/>
      <c r="G78" s="9"/>
      <c r="I78" s="9"/>
      <c r="J78" s="9"/>
    </row>
    <row r="79" spans="1:10" ht="12.75">
      <c r="A79" s="1" t="s">
        <v>94</v>
      </c>
      <c r="D79" s="9"/>
      <c r="E79" s="9"/>
      <c r="F79" s="9"/>
      <c r="G79" s="9"/>
      <c r="I79" s="9"/>
      <c r="J79" s="9"/>
    </row>
    <row r="80" spans="1:10" ht="12.75">
      <c r="A80" s="1" t="s">
        <v>58</v>
      </c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11" t="s">
        <v>59</v>
      </c>
      <c r="G82" s="11"/>
      <c r="H82" s="11" t="s">
        <v>60</v>
      </c>
      <c r="I82" s="9"/>
      <c r="J82" s="9"/>
    </row>
    <row r="83" spans="4:10" ht="12.75">
      <c r="D83" s="9"/>
      <c r="E83" s="9"/>
      <c r="F83" s="11" t="s">
        <v>61</v>
      </c>
      <c r="G83" s="11"/>
      <c r="H83" s="11" t="s">
        <v>62</v>
      </c>
      <c r="I83" s="9"/>
      <c r="J83" s="9"/>
    </row>
    <row r="84" spans="4:10" ht="12.75">
      <c r="D84" s="9"/>
      <c r="E84" s="9"/>
      <c r="F84" s="11" t="s">
        <v>5</v>
      </c>
      <c r="G84" s="11"/>
      <c r="H84" s="11" t="s">
        <v>98</v>
      </c>
      <c r="I84" s="9"/>
      <c r="J84" s="9"/>
    </row>
    <row r="85" spans="4:10" ht="12.75">
      <c r="D85" s="9"/>
      <c r="E85" s="9"/>
      <c r="F85" s="11" t="s">
        <v>9</v>
      </c>
      <c r="G85" s="11"/>
      <c r="H85" s="11" t="s">
        <v>63</v>
      </c>
      <c r="I85" s="9"/>
      <c r="J85" s="9"/>
    </row>
    <row r="86" spans="4:10" ht="12.75">
      <c r="D86" s="9"/>
      <c r="E86" s="9"/>
      <c r="F86" s="11" t="s">
        <v>109</v>
      </c>
      <c r="G86" s="11"/>
      <c r="H86" s="11" t="s">
        <v>102</v>
      </c>
      <c r="I86" s="9"/>
      <c r="J86" s="9"/>
    </row>
    <row r="87" spans="4:10" ht="12.75">
      <c r="D87" s="9"/>
      <c r="E87" s="9"/>
      <c r="F87" s="11" t="s">
        <v>12</v>
      </c>
      <c r="G87" s="11"/>
      <c r="H87" s="11" t="s">
        <v>12</v>
      </c>
      <c r="I87" s="9"/>
      <c r="J87" s="9"/>
    </row>
    <row r="88" spans="4:10" ht="12.75">
      <c r="D88" s="9"/>
      <c r="E88" s="9"/>
      <c r="F88" s="9"/>
      <c r="G88" s="9"/>
      <c r="H88" s="9"/>
      <c r="I88" s="9"/>
      <c r="J88" s="9"/>
    </row>
    <row r="89" spans="1:10" ht="12.75">
      <c r="A89" s="10"/>
      <c r="B89" t="s">
        <v>64</v>
      </c>
      <c r="D89" s="9"/>
      <c r="E89" s="9"/>
      <c r="F89" s="9">
        <v>6240</v>
      </c>
      <c r="G89" s="9"/>
      <c r="H89" s="9">
        <v>16562</v>
      </c>
      <c r="I89" s="9"/>
      <c r="J89" s="9"/>
    </row>
    <row r="90" spans="1:10" ht="12.75">
      <c r="A90" s="10"/>
      <c r="B90" t="s">
        <v>65</v>
      </c>
      <c r="D90" s="9"/>
      <c r="E90" s="9"/>
      <c r="F90" s="9">
        <v>0</v>
      </c>
      <c r="G90" s="9"/>
      <c r="H90" s="9">
        <v>19143</v>
      </c>
      <c r="I90" s="9"/>
      <c r="J90" s="9"/>
    </row>
    <row r="91" spans="1:10" ht="12.75">
      <c r="A91" s="10"/>
      <c r="B91" t="s">
        <v>66</v>
      </c>
      <c r="D91" s="9"/>
      <c r="E91" s="9"/>
      <c r="F91" s="9">
        <v>0</v>
      </c>
      <c r="G91" s="9"/>
      <c r="H91" s="9">
        <v>1323</v>
      </c>
      <c r="I91" s="9"/>
      <c r="J91" s="9"/>
    </row>
    <row r="92" spans="1:10" ht="12.75">
      <c r="A92" s="10"/>
      <c r="B92" t="s">
        <v>67</v>
      </c>
      <c r="D92" s="9"/>
      <c r="E92" s="9"/>
      <c r="F92" s="9">
        <f>127+43</f>
        <v>170</v>
      </c>
      <c r="G92" s="9"/>
      <c r="H92" s="9">
        <v>137</v>
      </c>
      <c r="I92" s="9"/>
      <c r="J92" s="9"/>
    </row>
    <row r="93" spans="1:10" ht="12.75">
      <c r="A93" s="10"/>
      <c r="B93" t="s">
        <v>68</v>
      </c>
      <c r="D93" s="9"/>
      <c r="E93" s="9"/>
      <c r="F93" s="9">
        <v>0</v>
      </c>
      <c r="G93" s="9"/>
      <c r="H93" s="9">
        <v>9509</v>
      </c>
      <c r="I93" s="9"/>
      <c r="J93" s="9"/>
    </row>
    <row r="94" spans="1:10" ht="12.75">
      <c r="A94" s="10"/>
      <c r="B94" t="s">
        <v>99</v>
      </c>
      <c r="D94" s="9"/>
      <c r="E94" s="9"/>
      <c r="F94" s="9">
        <v>0</v>
      </c>
      <c r="G94" s="9"/>
      <c r="H94" s="9">
        <v>25866</v>
      </c>
      <c r="I94" s="9"/>
      <c r="J94" s="9"/>
    </row>
    <row r="95" spans="1:10" ht="12.75">
      <c r="A95" s="10"/>
      <c r="B95" t="s">
        <v>69</v>
      </c>
      <c r="D95" s="9"/>
      <c r="E95" s="9"/>
      <c r="F95" s="9">
        <v>8786</v>
      </c>
      <c r="G95" s="9"/>
      <c r="H95" s="9">
        <v>14106</v>
      </c>
      <c r="I95" s="9"/>
      <c r="J95" s="9"/>
    </row>
    <row r="96" spans="1:10" ht="12.75">
      <c r="A96" s="10"/>
      <c r="B96" t="s">
        <v>70</v>
      </c>
      <c r="D96" s="9"/>
      <c r="E96" s="9"/>
      <c r="F96" s="9">
        <v>92419</v>
      </c>
      <c r="G96" s="9"/>
      <c r="H96" s="9">
        <v>93181</v>
      </c>
      <c r="I96" s="9"/>
      <c r="J96" s="9"/>
    </row>
    <row r="97" spans="1:10" ht="12.75">
      <c r="A97" s="10"/>
      <c r="D97" s="9"/>
      <c r="E97" s="9"/>
      <c r="F97" s="9"/>
      <c r="G97" s="9"/>
      <c r="H97" s="9"/>
      <c r="I97" s="9"/>
      <c r="J97" s="9"/>
    </row>
    <row r="98" spans="1:10" ht="12.75">
      <c r="A98" s="10"/>
      <c r="B98" t="s">
        <v>71</v>
      </c>
      <c r="D98" s="9"/>
      <c r="E98" s="9"/>
      <c r="F98" s="9"/>
      <c r="G98" s="9"/>
      <c r="H98" s="9"/>
      <c r="I98" s="9"/>
      <c r="J98" s="9"/>
    </row>
    <row r="99" spans="3:10" ht="12.75">
      <c r="C99" t="s">
        <v>72</v>
      </c>
      <c r="D99" s="9"/>
      <c r="E99" s="9"/>
      <c r="F99" s="9">
        <v>43644</v>
      </c>
      <c r="G99" s="9"/>
      <c r="H99" s="9">
        <v>32405</v>
      </c>
      <c r="I99" s="9"/>
      <c r="J99" s="9"/>
    </row>
    <row r="100" spans="3:10" ht="12.75">
      <c r="C100" t="s">
        <v>73</v>
      </c>
      <c r="D100" s="9"/>
      <c r="E100" s="9"/>
      <c r="F100" s="9">
        <v>33543</v>
      </c>
      <c r="G100" s="9"/>
      <c r="H100" s="9">
        <v>10344</v>
      </c>
      <c r="I100" s="9"/>
      <c r="J100" s="9"/>
    </row>
    <row r="101" spans="3:10" ht="12.75">
      <c r="C101" t="s">
        <v>74</v>
      </c>
      <c r="D101" s="9"/>
      <c r="E101" s="9"/>
      <c r="F101" s="9">
        <f>267+86</f>
        <v>353</v>
      </c>
      <c r="G101" s="9"/>
      <c r="H101" s="16">
        <f>4834+1884</f>
        <v>6718</v>
      </c>
      <c r="I101" s="9"/>
      <c r="J101" s="9"/>
    </row>
    <row r="102" spans="3:10" ht="12.75">
      <c r="C102" t="s">
        <v>100</v>
      </c>
      <c r="D102" s="9"/>
      <c r="E102" s="9"/>
      <c r="F102" s="9">
        <v>1738</v>
      </c>
      <c r="G102" s="9"/>
      <c r="H102" s="9">
        <v>1664</v>
      </c>
      <c r="I102" s="9"/>
      <c r="J102" s="9"/>
    </row>
    <row r="103" spans="3:10" ht="12.75">
      <c r="C103" t="s">
        <v>111</v>
      </c>
      <c r="D103" s="9"/>
      <c r="E103" s="9"/>
      <c r="F103" s="9">
        <v>31405</v>
      </c>
      <c r="G103" s="9"/>
      <c r="H103" s="9">
        <v>0</v>
      </c>
      <c r="I103" s="9"/>
      <c r="J103" s="9"/>
    </row>
    <row r="104" spans="3:10" ht="12.75">
      <c r="C104" t="s">
        <v>105</v>
      </c>
      <c r="D104" s="9"/>
      <c r="E104" s="9"/>
      <c r="F104" s="9">
        <v>10872</v>
      </c>
      <c r="G104" s="9"/>
      <c r="H104" s="9">
        <v>7198</v>
      </c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12">
        <f>SUM(F99:F105)</f>
        <v>121555</v>
      </c>
      <c r="G106" s="9"/>
      <c r="H106" s="12">
        <f>SUM(H99:H105)</f>
        <v>58329</v>
      </c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1:10" ht="12.75">
      <c r="A108" s="10"/>
      <c r="B108" t="s">
        <v>75</v>
      </c>
      <c r="D108" s="9"/>
      <c r="E108" s="9"/>
      <c r="F108" s="9"/>
      <c r="G108" s="9"/>
      <c r="H108" s="9"/>
      <c r="I108" s="9"/>
      <c r="J108" s="9"/>
    </row>
    <row r="109" spans="3:10" ht="12.75">
      <c r="C109" t="s">
        <v>76</v>
      </c>
      <c r="D109" s="9"/>
      <c r="E109" s="9"/>
      <c r="F109" s="9">
        <f>6371+34934</f>
        <v>41305</v>
      </c>
      <c r="G109" s="9"/>
      <c r="H109" s="9">
        <v>30812</v>
      </c>
      <c r="I109" s="9"/>
      <c r="J109" s="9"/>
    </row>
    <row r="110" spans="3:10" ht="12.75">
      <c r="C110" t="s">
        <v>77</v>
      </c>
      <c r="D110" s="9"/>
      <c r="E110" s="9"/>
      <c r="F110" s="9">
        <v>21471</v>
      </c>
      <c r="G110" s="9"/>
      <c r="H110" s="9">
        <v>27116</v>
      </c>
      <c r="I110" s="9"/>
      <c r="J110" s="9"/>
    </row>
    <row r="111" spans="3:10" ht="12.75">
      <c r="C111" t="s">
        <v>78</v>
      </c>
      <c r="D111" s="9"/>
      <c r="E111" s="9"/>
      <c r="F111" s="9">
        <v>10751</v>
      </c>
      <c r="G111" s="9"/>
      <c r="H111" s="9">
        <v>14873</v>
      </c>
      <c r="I111" s="9"/>
      <c r="J111" s="9"/>
    </row>
    <row r="112" spans="3:10" ht="12.75">
      <c r="C112" t="s">
        <v>79</v>
      </c>
      <c r="D112" s="9"/>
      <c r="E112" s="9"/>
      <c r="F112" s="9">
        <v>5446</v>
      </c>
      <c r="G112" s="9"/>
      <c r="H112" s="9">
        <v>4335</v>
      </c>
      <c r="I112" s="9"/>
      <c r="J112" s="9"/>
    </row>
    <row r="113" spans="3:10" ht="12.75">
      <c r="C113" t="s">
        <v>80</v>
      </c>
      <c r="D113" s="9"/>
      <c r="E113" s="9"/>
      <c r="F113" s="9">
        <v>0</v>
      </c>
      <c r="G113" s="9"/>
      <c r="H113" s="9">
        <v>19465</v>
      </c>
      <c r="I113" s="9"/>
      <c r="J113" s="9"/>
    </row>
    <row r="114" spans="3:10" ht="12.75">
      <c r="C114" t="s">
        <v>106</v>
      </c>
      <c r="D114" s="9"/>
      <c r="E114" s="9"/>
      <c r="F114" s="9">
        <v>0</v>
      </c>
      <c r="G114" s="9"/>
      <c r="H114" s="9">
        <v>5970</v>
      </c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12">
        <f>SUM(F109:F115)</f>
        <v>78973</v>
      </c>
      <c r="G116" s="9"/>
      <c r="H116" s="12">
        <f>SUM(H109:H115)</f>
        <v>102571</v>
      </c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1:10" ht="12.75">
      <c r="A118" s="10"/>
      <c r="B118" t="s">
        <v>81</v>
      </c>
      <c r="D118" s="9"/>
      <c r="E118" s="9"/>
      <c r="F118" s="9">
        <f>+F106-F116</f>
        <v>42582</v>
      </c>
      <c r="G118" s="9"/>
      <c r="H118" s="9">
        <f>+H106-H116</f>
        <v>-44242</v>
      </c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s="1" customFormat="1" ht="13.5" thickBot="1">
      <c r="D120" s="2"/>
      <c r="E120" s="2"/>
      <c r="F120" s="13">
        <f>SUM(F89:F96)+F118</f>
        <v>150197</v>
      </c>
      <c r="G120" s="2"/>
      <c r="H120" s="13">
        <f>SUM(H89:H96)+H118</f>
        <v>135585</v>
      </c>
      <c r="I120" s="2"/>
      <c r="J120" s="2"/>
    </row>
    <row r="121" spans="4:10" ht="13.5" thickTop="1">
      <c r="D121" s="9"/>
      <c r="E121" s="9"/>
      <c r="F121" s="9"/>
      <c r="G121" s="9"/>
      <c r="H121" s="9"/>
      <c r="I121" s="9"/>
      <c r="J121" s="9"/>
    </row>
    <row r="122" spans="1:10" ht="12.75">
      <c r="A122" s="10"/>
      <c r="B122" t="s">
        <v>101</v>
      </c>
      <c r="D122" s="9"/>
      <c r="E122" s="9"/>
      <c r="F122" s="9"/>
      <c r="G122" s="9"/>
      <c r="H122" s="9"/>
      <c r="I122" s="9"/>
      <c r="J122" s="9"/>
    </row>
    <row r="123" spans="2:10" ht="12.75">
      <c r="B123" t="s">
        <v>82</v>
      </c>
      <c r="D123" s="9"/>
      <c r="E123" s="9"/>
      <c r="F123" s="9">
        <v>44202</v>
      </c>
      <c r="G123" s="9"/>
      <c r="H123" s="9">
        <v>44202</v>
      </c>
      <c r="I123" s="9"/>
      <c r="J123" s="9"/>
    </row>
    <row r="124" spans="2:10" ht="12.75">
      <c r="B124" t="s">
        <v>83</v>
      </c>
      <c r="D124" s="9"/>
      <c r="E124" s="9"/>
      <c r="F124" s="9"/>
      <c r="G124" s="9"/>
      <c r="H124" s="9"/>
      <c r="I124" s="9"/>
      <c r="J124" s="9"/>
    </row>
    <row r="125" spans="3:10" ht="12.75">
      <c r="C125" t="s">
        <v>84</v>
      </c>
      <c r="D125" s="9"/>
      <c r="E125" s="9"/>
      <c r="F125" s="9">
        <v>2826</v>
      </c>
      <c r="G125" s="9"/>
      <c r="H125" s="9">
        <v>2826</v>
      </c>
      <c r="I125" s="9"/>
      <c r="J125" s="9"/>
    </row>
    <row r="126" spans="3:10" ht="12.75">
      <c r="C126" t="s">
        <v>85</v>
      </c>
      <c r="D126" s="9"/>
      <c r="E126" s="9"/>
      <c r="F126" s="9">
        <v>53186</v>
      </c>
      <c r="G126" s="9"/>
      <c r="H126" s="9">
        <v>17174</v>
      </c>
      <c r="I126" s="9"/>
      <c r="J126" s="9"/>
    </row>
    <row r="127" spans="3:10" ht="12.75">
      <c r="C127" t="s">
        <v>86</v>
      </c>
      <c r="D127" s="9"/>
      <c r="E127" s="9"/>
      <c r="F127" s="9">
        <v>0</v>
      </c>
      <c r="G127" s="9"/>
      <c r="H127" s="9">
        <v>10011</v>
      </c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12">
        <f>SUM(F123:F128)</f>
        <v>100214</v>
      </c>
      <c r="G129" s="9"/>
      <c r="H129" s="12">
        <f>SUM(H123:H128)</f>
        <v>74213</v>
      </c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1:10" ht="12.75">
      <c r="A131" s="10"/>
      <c r="B131" t="s">
        <v>87</v>
      </c>
      <c r="D131" s="9"/>
      <c r="E131" s="9"/>
      <c r="F131" s="9">
        <v>121</v>
      </c>
      <c r="G131" s="9"/>
      <c r="H131" s="9">
        <v>7866</v>
      </c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1:10" ht="12.75">
      <c r="A133" s="10"/>
      <c r="B133" t="s">
        <v>88</v>
      </c>
      <c r="D133" s="9"/>
      <c r="E133" s="9"/>
      <c r="F133" s="9">
        <v>49805</v>
      </c>
      <c r="G133" s="9"/>
      <c r="H133" s="9">
        <f>42916+10533</f>
        <v>53449</v>
      </c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1:10" ht="12.75">
      <c r="A135" s="10"/>
      <c r="B135" t="s">
        <v>89</v>
      </c>
      <c r="D135" s="9"/>
      <c r="E135" s="9"/>
      <c r="F135" s="9">
        <v>57</v>
      </c>
      <c r="G135" s="9"/>
      <c r="H135" s="9">
        <v>57</v>
      </c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s="1" customFormat="1" ht="13.5" thickBot="1">
      <c r="D137" s="2"/>
      <c r="E137" s="2"/>
      <c r="F137" s="13">
        <f>SUM(F129:F136)</f>
        <v>150197</v>
      </c>
      <c r="G137" s="2"/>
      <c r="H137" s="13">
        <f>SUM(H129:H136)</f>
        <v>135585</v>
      </c>
      <c r="I137" s="2"/>
      <c r="J137" s="2"/>
    </row>
    <row r="138" spans="4:10" ht="13.5" thickTop="1">
      <c r="D138" s="9"/>
      <c r="E138" s="9"/>
      <c r="F138" s="9">
        <f>+F137-F120</f>
        <v>0</v>
      </c>
      <c r="G138" s="9"/>
      <c r="H138" s="9">
        <f>+H137-H120</f>
        <v>0</v>
      </c>
      <c r="I138" s="9"/>
      <c r="J138" s="9"/>
    </row>
    <row r="139" spans="1:10" s="1" customFormat="1" ht="13.5" thickBot="1">
      <c r="A139" s="19"/>
      <c r="B139" s="1" t="s">
        <v>90</v>
      </c>
      <c r="D139" s="2"/>
      <c r="E139" s="2"/>
      <c r="F139" s="20">
        <f>+(SUM(F123:F127)-F92-F95)/44202*100</f>
        <v>206.45672141532057</v>
      </c>
      <c r="G139" s="2"/>
      <c r="H139" s="20">
        <v>136</v>
      </c>
      <c r="I139" s="2"/>
      <c r="J139" s="2"/>
    </row>
    <row r="140" spans="4:10" ht="13.5" thickTop="1">
      <c r="D140" s="9"/>
      <c r="E140" s="9"/>
      <c r="F140" s="9"/>
      <c r="G140" s="9"/>
      <c r="H140" s="9"/>
      <c r="I140" s="9"/>
      <c r="J140" s="9"/>
    </row>
    <row r="141" spans="4:10" ht="12.75">
      <c r="D141" s="9"/>
      <c r="E141" s="9"/>
      <c r="F141" s="9"/>
      <c r="G141" s="9"/>
      <c r="H141" s="9"/>
      <c r="I141" s="9"/>
      <c r="J141" s="9"/>
    </row>
  </sheetData>
  <mergeCells count="4">
    <mergeCell ref="D8:F8"/>
    <mergeCell ref="H8:J8"/>
    <mergeCell ref="D54:F54"/>
    <mergeCell ref="H54:J54"/>
  </mergeCells>
  <printOptions/>
  <pageMargins left="0.81" right="0.34" top="0.65" bottom="0.56" header="0.5" footer="0.5"/>
  <pageSetup horizontalDpi="600" verticalDpi="600" orientation="portrait" scale="85" r:id="rId1"/>
  <rowBreaks count="2" manualBreakCount="2">
    <brk id="53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John Master</cp:lastModifiedBy>
  <cp:lastPrinted>2001-02-23T09:05:04Z</cp:lastPrinted>
  <dcterms:created xsi:type="dcterms:W3CDTF">1999-11-11T06:43:52Z</dcterms:created>
  <dcterms:modified xsi:type="dcterms:W3CDTF">2001-02-26T08:59:17Z</dcterms:modified>
  <cp:category/>
  <cp:version/>
  <cp:contentType/>
  <cp:contentStatus/>
</cp:coreProperties>
</file>