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'Sheet1'!$A$1:$K$201</definedName>
  </definedNames>
  <calcPr fullCalcOnLoad="1"/>
</workbook>
</file>

<file path=xl/sharedStrings.xml><?xml version="1.0" encoding="utf-8"?>
<sst xmlns="http://schemas.openxmlformats.org/spreadsheetml/2006/main" count="186" uniqueCount="150">
  <si>
    <t>CARPETS INTERNATIONAL MALAYSIA BERHAD  ( 6052 V )</t>
  </si>
  <si>
    <t>QUARTERLY REPORT</t>
  </si>
  <si>
    <t>CONSOLIDATED INCOME STATEMENT</t>
  </si>
  <si>
    <t>INDIVIDUAL QUARTER</t>
  </si>
  <si>
    <t>CUMULATIVE QUARTER</t>
  </si>
  <si>
    <t>CURRENT</t>
  </si>
  <si>
    <t>YEAR</t>
  </si>
  <si>
    <t>QUARTER</t>
  </si>
  <si>
    <t>PRECEDING</t>
  </si>
  <si>
    <t>RM'000</t>
  </si>
  <si>
    <t>1 (a)</t>
  </si>
  <si>
    <t>Turnover</t>
  </si>
  <si>
    <t xml:space="preserve">   (b)</t>
  </si>
  <si>
    <t>Investment income</t>
  </si>
  <si>
    <t xml:space="preserve">   (c)</t>
  </si>
  <si>
    <t>Other income including interest income</t>
  </si>
  <si>
    <t>2 (a)</t>
  </si>
  <si>
    <t>Operating profit/(loss) before</t>
  </si>
  <si>
    <t>amortisation, exceptional items, income tax,</t>
  </si>
  <si>
    <t>minority interests and extraordinary items</t>
  </si>
  <si>
    <t>Interest on borrowings</t>
  </si>
  <si>
    <t>Depreciation and amortisation</t>
  </si>
  <si>
    <t xml:space="preserve">   (d)</t>
  </si>
  <si>
    <t>Exceptional items</t>
  </si>
  <si>
    <t xml:space="preserve">   (e)</t>
  </si>
  <si>
    <t>Operating profit/(loss) after</t>
  </si>
  <si>
    <t>interest on borrowings, depreciation and</t>
  </si>
  <si>
    <t>amortisation and exceptional items but</t>
  </si>
  <si>
    <t>before income tax, minority interests and</t>
  </si>
  <si>
    <t>extraordinary items</t>
  </si>
  <si>
    <t xml:space="preserve">   (f)</t>
  </si>
  <si>
    <t>Share in results of associated</t>
  </si>
  <si>
    <t>companies</t>
  </si>
  <si>
    <t xml:space="preserve">   (g)</t>
  </si>
  <si>
    <t xml:space="preserve">Profit/(loss) before taxation, minority </t>
  </si>
  <si>
    <t>interests and extraordinary items</t>
  </si>
  <si>
    <t xml:space="preserve">   (h)</t>
  </si>
  <si>
    <t>Taxation</t>
  </si>
  <si>
    <t xml:space="preserve">   (i)</t>
  </si>
  <si>
    <t>(i)</t>
  </si>
  <si>
    <t>Profit/Loss) after taxation, minority</t>
  </si>
  <si>
    <t>(ii)</t>
  </si>
  <si>
    <t>Less minority interests</t>
  </si>
  <si>
    <t xml:space="preserve">   (j)</t>
  </si>
  <si>
    <t>Profit/(loss) after taxation</t>
  </si>
  <si>
    <t>attributable to members of the company</t>
  </si>
  <si>
    <t xml:space="preserve">   (k)</t>
  </si>
  <si>
    <t>(iii)</t>
  </si>
  <si>
    <t>Extraordinary items</t>
  </si>
  <si>
    <t>less minority interests</t>
  </si>
  <si>
    <t>Extraordinary items attributable to</t>
  </si>
  <si>
    <t>members of the company</t>
  </si>
  <si>
    <t xml:space="preserve">   (l)</t>
  </si>
  <si>
    <t>Earnings per share based on 2(j) above after</t>
  </si>
  <si>
    <t>deducting any provision for preference</t>
  </si>
  <si>
    <t>dividends, if any:-</t>
  </si>
  <si>
    <t>Basic (based on 19,900,000</t>
  </si>
  <si>
    <t>ordinary shares)(sen)</t>
  </si>
  <si>
    <t>Fully diluted (based on 19,900,000</t>
  </si>
  <si>
    <t>CONSOLIDATED BALANCE SHEET</t>
  </si>
  <si>
    <t>AS AT</t>
  </si>
  <si>
    <t>END OF</t>
  </si>
  <si>
    <t>FINANCIAL</t>
  </si>
  <si>
    <t>YEAR END</t>
  </si>
  <si>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</si>
  <si>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</si>
  <si>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</si>
  <si>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</si>
  <si>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</si>
  <si>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</si>
  <si>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</si>
  <si>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Short Term Investment</t>
  </si>
  <si>
    <t>Cash</t>
  </si>
  <si>
    <t>Current Liabilities</t>
  </si>
  <si>
    <t>Short Term Borrowings</t>
  </si>
  <si>
    <t>Trade Creditors</t>
  </si>
  <si>
    <t>Other Creditors</t>
  </si>
  <si>
    <t>Provision for Taxation</t>
  </si>
  <si>
    <t>Others</t>
  </si>
  <si>
    <t>Net Current Assets or Current Liabilities</t>
  </si>
  <si>
    <t>Shareholders Fund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</si>
  <si>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</si>
  <si>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</si>
  <si>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</si>
  <si>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</si>
  <si>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</si>
  <si>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</si>
  <si>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</si>
  <si>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Minority Interests</t>
  </si>
  <si>
    <t>Long Term Borrowings</t>
  </si>
  <si>
    <t>Other Long Term Liabilities</t>
  </si>
  <si>
    <t>Net tangible assets per share (sen)</t>
  </si>
  <si>
    <t>Notes</t>
  </si>
  <si>
    <t xml:space="preserve">The same accounting policies and methods of computation are followed in the quarterly financial statements </t>
  </si>
  <si>
    <t>as compared with the most recent annual financial statement.</t>
  </si>
  <si>
    <t>shares held as treasury shares and/or resale of treasury shares for the current financial year to date.</t>
  </si>
  <si>
    <t>Group borrowings and debt securities as at the end of the reporting period:-</t>
  </si>
  <si>
    <t>Short term</t>
  </si>
  <si>
    <t>Secured</t>
  </si>
  <si>
    <t>Unsecured</t>
  </si>
  <si>
    <t>Long term</t>
  </si>
  <si>
    <t>Approved but not contracted for</t>
  </si>
  <si>
    <t>Contracted but not provided for</t>
  </si>
  <si>
    <t>There were no exceptional items incurred during the period.</t>
  </si>
  <si>
    <t>There were no pre-acquisition profits for the current financial year to date.</t>
  </si>
  <si>
    <t>There were no extraordinary items incurred during the period.</t>
  </si>
  <si>
    <t>There were no deferred taxes and/or adjustments for under or over-provisions in respect of prior years.</t>
  </si>
  <si>
    <t>There were no sale of investments and/or properties for the current financial year to date.</t>
  </si>
  <si>
    <t>There were no changes in the composition of the company for the current financial year to date.</t>
  </si>
  <si>
    <t>There were no seasonality or cyclicality of operations.</t>
  </si>
  <si>
    <t>There were no issuances and/or repayment of debt and/or equity securities, share buy-backs, share cancellations,</t>
  </si>
  <si>
    <t>All borrowings were in local currency</t>
  </si>
  <si>
    <t>There were no contract on financial instruments with off balance sheet risk as at seven days prior to this report.</t>
  </si>
  <si>
    <t>Information on the Group's operations by segments is not provided as the principal activities of the Group is</t>
  </si>
  <si>
    <t>that of manufacturing and distribution of carpets and rugs and the Group operates principally in Malaysia.</t>
  </si>
  <si>
    <t xml:space="preserve">Dividend : </t>
  </si>
  <si>
    <t>No interim or final dividend has been declared.</t>
  </si>
  <si>
    <t>PRECEDING YEAR</t>
  </si>
  <si>
    <t>CORRESPONDING</t>
  </si>
  <si>
    <t>Profit/(loss) after taxation and extraordinary</t>
  </si>
  <si>
    <t>items attributable to members of the company</t>
  </si>
  <si>
    <t>3 (a)</t>
  </si>
  <si>
    <t>CUMULATIVE</t>
  </si>
  <si>
    <t>There were no purchase or disposal of quoted securities by the company.</t>
  </si>
  <si>
    <t>Review of performance and latest significant trend or event:-</t>
  </si>
  <si>
    <t>the third quarter of the year.</t>
  </si>
  <si>
    <t>Current year prospects and influencing factors:-</t>
  </si>
  <si>
    <t>The group result until  the end of the year is expected to remain negative. The company continue its effort to improve its margin through</t>
  </si>
  <si>
    <t>cost reduction, and selective sales.</t>
  </si>
  <si>
    <t>Variance of actual profit from forecast profit:-</t>
  </si>
  <si>
    <t>The company has taken a more prudence approach in its operation by providing for about RM2.0 million for aging stock in</t>
  </si>
  <si>
    <t>The figures have not been audited.</t>
  </si>
  <si>
    <t>Quarterly report on consolidated results for the financial quarter ended 31/09/99.</t>
  </si>
  <si>
    <t>n/a*</t>
  </si>
  <si>
    <t>* This is not applicable as this is the first quarterly report issued.</t>
  </si>
  <si>
    <t>The corporate proposals announced and submitted to Securities Commission have yet to be approved.</t>
  </si>
  <si>
    <t>Contingent liabilities</t>
  </si>
  <si>
    <t>There were no pending material litigation against the company or its subsidiaries.</t>
  </si>
  <si>
    <t>The comparison with preceding quarter's results is not applicable as this is the first quarterly report issued.</t>
  </si>
  <si>
    <t>The group has achieved better result than its forecast mainly due to increase in sales and better profit margin.</t>
  </si>
  <si>
    <t>Year 2000 (Y2K) Readiness</t>
  </si>
  <si>
    <t xml:space="preserve">The Group is expected to be Y2K Ready before the year end. </t>
  </si>
  <si>
    <t>By Order of the Board</t>
  </si>
  <si>
    <t>Datin Paduka Juma'ah Moktar</t>
  </si>
  <si>
    <t>Hashimah Mohd Isa</t>
  </si>
  <si>
    <t>Secretaries</t>
  </si>
  <si>
    <t>30/09/99</t>
  </si>
  <si>
    <t>31/12/98</t>
  </si>
  <si>
    <t>30 November 1999</t>
  </si>
  <si>
    <t>The Group has recorded a turnover of RM19.6million and a Loss before tax of RM5.9million for the 3 quarters of 1999.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</si>
</sst>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&quot;£&quot;\-#,##0"/>
    <numFmt numFmtId="165" formatCode="&quot;£&quot;#,##0;[Red]&quot;£&quot;\-#,##0"/>
    <numFmt numFmtId="166" formatCode="&quot;£&quot;#,##0.00;&quot;£&quot;\-#,##0.00"/>
    <numFmt numFmtId="167" formatCode="&quot;£&quot;#,##0.00;[Red]&quot;£&quot;\-#,##0.00"/>
    <numFmt numFmtId="168" formatCode="_ &quot;£&quot;* #,##0_ ;_ &quot;£&quot;* \-#,##0_ ;_ &quot;£&quot;* &quot;-&quot;_ ;_ @_ "/>
    <numFmt numFmtId="169" formatCode="_ * #,##0_ ;_ * \-#,##0_ ;_ * &quot;-&quot;_ ;_ @_ "/>
    <numFmt numFmtId="170" formatCode="_ &quot;£&quot;* #,##0.00_ ;_ &quot;£&quot;* \-#,##0.00_ ;_ &quot;£&quot;* &quot;-&quot;??_ ;_ @_ "/>
    <numFmt numFmtId="171" formatCode="_ * #,##0.00_ ;_ * \-#,##0.00_ ;_ * &quot;-&quot;??_ ;_ @_ "/>
    <numFmt numFmtId="172" formatCode="_ * #,##0.0_ ;_ * \-#,##0.0_ ;_ * &quot;-&quot;??_ ;_ @_ "/>
    <numFmt numFmtId="173" formatCode="_ * #,##0_ ;_ * \-#,##0_ ;_ * &quot;-&quot;??_ ;_ @_ "/>
    <numFmt numFmtId="174" formatCode="00000"/>
    <numFmt numFmtId="175" formatCode="#,##0_ ;\-#,##0\ "/>
    <numFmt numFmtId="176" formatCode="d/m/yy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5" fontId="2" fillId="0" borderId="0" xfId="15" applyNumberFormat="1" applyFont="1" applyAlignment="1">
      <alignment/>
    </xf>
    <xf numFmtId="175" fontId="3" fillId="0" borderId="0" xfId="15" applyNumberFormat="1" applyFont="1" applyAlignment="1">
      <alignment horizontal="center"/>
    </xf>
    <xf numFmtId="175" fontId="2" fillId="0" borderId="1" xfId="15" applyNumberFormat="1" applyFont="1" applyBorder="1" applyAlignment="1">
      <alignment/>
    </xf>
    <xf numFmtId="175" fontId="2" fillId="0" borderId="2" xfId="15" applyNumberFormat="1" applyFont="1" applyBorder="1" applyAlignment="1">
      <alignment/>
    </xf>
    <xf numFmtId="175" fontId="2" fillId="0" borderId="3" xfId="15" applyNumberFormat="1" applyFont="1" applyBorder="1" applyAlignment="1">
      <alignment/>
    </xf>
    <xf numFmtId="175" fontId="2" fillId="0" borderId="4" xfId="15" applyNumberFormat="1" applyFont="1" applyBorder="1" applyAlignment="1">
      <alignment/>
    </xf>
    <xf numFmtId="175" fontId="2" fillId="0" borderId="0" xfId="0" applyNumberFormat="1" applyFont="1" applyAlignment="1">
      <alignment/>
    </xf>
    <xf numFmtId="176" fontId="2" fillId="0" borderId="0" xfId="0" applyNumberFormat="1" applyFont="1" applyAlignment="1">
      <alignment horizontal="right"/>
    </xf>
    <xf numFmtId="14" fontId="5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173" fontId="2" fillId="0" borderId="0" xfId="15" applyNumberFormat="1" applyFont="1" applyAlignment="1">
      <alignment/>
    </xf>
    <xf numFmtId="173" fontId="2" fillId="0" borderId="3" xfId="15" applyNumberFormat="1" applyFont="1" applyBorder="1" applyAlignment="1">
      <alignment/>
    </xf>
    <xf numFmtId="0" fontId="3" fillId="0" borderId="0" xfId="0" applyFont="1" applyAlignment="1">
      <alignment horizontal="left"/>
    </xf>
    <xf numFmtId="175" fontId="2" fillId="0" borderId="0" xfId="15" applyNumberFormat="1" applyFont="1" applyBorder="1" applyAlignment="1">
      <alignment/>
    </xf>
    <xf numFmtId="14" fontId="2" fillId="0" borderId="0" xfId="0" applyNumberFormat="1" applyFont="1" applyBorder="1" applyAlignment="1">
      <alignment horizontal="right"/>
    </xf>
    <xf numFmtId="173" fontId="2" fillId="0" borderId="0" xfId="15" applyNumberFormat="1" applyFont="1" applyBorder="1" applyAlignment="1">
      <alignment/>
    </xf>
    <xf numFmtId="173" fontId="2" fillId="0" borderId="1" xfId="15" applyNumberFormat="1" applyFont="1" applyBorder="1" applyAlignment="1">
      <alignment/>
    </xf>
    <xf numFmtId="176" fontId="3" fillId="0" borderId="0" xfId="0" applyNumberFormat="1" applyFont="1" applyAlignment="1">
      <alignment horizontal="center"/>
    </xf>
    <xf numFmtId="9" fontId="2" fillId="0" borderId="0" xfId="19" applyFont="1" applyAlignment="1">
      <alignment/>
    </xf>
    <xf numFmtId="175" fontId="2" fillId="0" borderId="0" xfId="15" applyNumberFormat="1" applyFont="1" applyAlignment="1">
      <alignment horizontal="right"/>
    </xf>
    <xf numFmtId="15" fontId="0" fillId="0" borderId="0" xfId="0" applyNumberFormat="1" applyAlignment="1" quotePrefix="1">
      <alignment/>
    </xf>
    <xf numFmtId="14" fontId="3" fillId="0" borderId="0" xfId="0" applyNumberFormat="1" applyFont="1" applyAlignment="1" quotePrefix="1">
      <alignment horizontal="center"/>
    </xf>
    <xf numFmtId="17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6"/>
  <sheetViews>
    <sheetView tabSelected="1" zoomScale="75" zoomScaleNormal="75" workbookViewId="0" topLeftCell="A101">
      <selection activeCell="H64" sqref="H64"/>
    </sheetView>
  </sheetViews>
  <sheetFormatPr defaultColWidth="9.140625" defaultRowHeight="12.75"/>
  <cols>
    <col min="1" max="1" width="4.28125" style="0" customWidth="1"/>
    <col min="2" max="2" width="2.421875" style="0" customWidth="1"/>
    <col min="3" max="3" width="29.28125" style="0" customWidth="1"/>
    <col min="4" max="4" width="10.140625" style="0" customWidth="1"/>
    <col min="5" max="5" width="2.421875" style="0" customWidth="1"/>
    <col min="6" max="6" width="9.57421875" style="0" customWidth="1"/>
    <col min="7" max="7" width="7.57421875" style="0" customWidth="1"/>
    <col min="8" max="8" width="12.57421875" style="0" customWidth="1"/>
    <col min="9" max="9" width="4.00390625" style="0" customWidth="1"/>
    <col min="10" max="10" width="12.57421875" style="0" customWidth="1"/>
    <col min="11" max="11" width="4.421875" style="0" customWidth="1"/>
    <col min="13" max="13" width="11.8515625" style="0" customWidth="1"/>
    <col min="14" max="14" width="14.7109375" style="0" customWidth="1"/>
  </cols>
  <sheetData>
    <row r="1" ht="12.75">
      <c r="A1" s="1" t="s">
        <v>0</v>
      </c>
    </row>
    <row r="3" ht="12.75">
      <c r="A3" s="1" t="s">
        <v>1</v>
      </c>
    </row>
    <row r="5" ht="12.75">
      <c r="A5" t="s">
        <v>132</v>
      </c>
    </row>
    <row r="6" ht="12.75">
      <c r="A6" t="s">
        <v>131</v>
      </c>
    </row>
    <row r="8" ht="12.75">
      <c r="A8" s="1" t="s">
        <v>2</v>
      </c>
    </row>
    <row r="10" spans="4:11" ht="12.75">
      <c r="D10" s="31" t="s">
        <v>3</v>
      </c>
      <c r="E10" s="31"/>
      <c r="F10" s="31"/>
      <c r="G10" s="31"/>
      <c r="H10" s="32" t="s">
        <v>4</v>
      </c>
      <c r="I10" s="32"/>
      <c r="J10" s="32"/>
      <c r="K10" s="20"/>
    </row>
    <row r="11" spans="4:14" ht="12.75">
      <c r="D11" s="31" t="s">
        <v>5</v>
      </c>
      <c r="E11" s="31"/>
      <c r="F11" s="31" t="s">
        <v>117</v>
      </c>
      <c r="G11" s="31"/>
      <c r="H11" s="4" t="s">
        <v>5</v>
      </c>
      <c r="I11" s="4"/>
      <c r="J11" s="31" t="s">
        <v>117</v>
      </c>
      <c r="K11" s="31"/>
      <c r="M11" s="4" t="s">
        <v>122</v>
      </c>
      <c r="N11" s="4" t="s">
        <v>118</v>
      </c>
    </row>
    <row r="12" spans="4:14" ht="12.75">
      <c r="D12" s="31" t="s">
        <v>6</v>
      </c>
      <c r="E12" s="31"/>
      <c r="F12" s="31" t="s">
        <v>118</v>
      </c>
      <c r="G12" s="31"/>
      <c r="H12" s="4" t="s">
        <v>6</v>
      </c>
      <c r="I12" s="4"/>
      <c r="J12" s="31" t="s">
        <v>118</v>
      </c>
      <c r="K12" s="31"/>
      <c r="M12" s="4" t="s">
        <v>8</v>
      </c>
      <c r="N12" s="4" t="s">
        <v>8</v>
      </c>
    </row>
    <row r="13" spans="4:14" ht="12.75">
      <c r="D13" s="31" t="s">
        <v>7</v>
      </c>
      <c r="E13" s="31"/>
      <c r="F13" s="31" t="s">
        <v>7</v>
      </c>
      <c r="G13" s="31"/>
      <c r="H13" s="4" t="s">
        <v>7</v>
      </c>
      <c r="I13" s="4"/>
      <c r="J13" s="31" t="s">
        <v>7</v>
      </c>
      <c r="K13" s="31"/>
      <c r="M13" s="4" t="s">
        <v>7</v>
      </c>
      <c r="N13" s="4" t="s">
        <v>7</v>
      </c>
    </row>
    <row r="14" spans="4:14" ht="12.75">
      <c r="D14" s="30">
        <v>36433</v>
      </c>
      <c r="E14" s="30"/>
      <c r="F14" s="30">
        <v>36068</v>
      </c>
      <c r="G14" s="30"/>
      <c r="H14" s="25">
        <v>36433</v>
      </c>
      <c r="I14" s="25"/>
      <c r="J14" s="30">
        <v>36068</v>
      </c>
      <c r="K14" s="30"/>
      <c r="M14" s="5">
        <v>36341</v>
      </c>
      <c r="N14" s="5">
        <v>35976</v>
      </c>
    </row>
    <row r="15" spans="4:14" ht="12.75">
      <c r="D15" s="31" t="s">
        <v>9</v>
      </c>
      <c r="E15" s="31"/>
      <c r="F15" s="31" t="s">
        <v>9</v>
      </c>
      <c r="G15" s="31"/>
      <c r="H15" s="4" t="s">
        <v>9</v>
      </c>
      <c r="I15" s="4"/>
      <c r="J15" s="31" t="s">
        <v>9</v>
      </c>
      <c r="K15" s="31"/>
      <c r="M15" s="4" t="s">
        <v>9</v>
      </c>
      <c r="N15" s="4" t="s">
        <v>9</v>
      </c>
    </row>
    <row r="16" spans="4:14" ht="12.75">
      <c r="D16" s="4"/>
      <c r="E16" s="4"/>
      <c r="F16" s="4"/>
      <c r="G16" s="3"/>
      <c r="H16" s="4"/>
      <c r="I16" s="4"/>
      <c r="J16" s="4"/>
      <c r="K16" s="4"/>
      <c r="M16" s="4"/>
      <c r="N16" s="4"/>
    </row>
    <row r="17" spans="1:14" ht="12.75">
      <c r="A17" s="2" t="s">
        <v>10</v>
      </c>
      <c r="B17" s="2" t="s">
        <v>11</v>
      </c>
      <c r="C17" s="2"/>
      <c r="D17" s="8">
        <f>+H17-M17</f>
        <v>7439</v>
      </c>
      <c r="E17" s="8"/>
      <c r="F17" s="27" t="s">
        <v>133</v>
      </c>
      <c r="G17" s="26"/>
      <c r="H17" s="8">
        <v>19563</v>
      </c>
      <c r="I17" s="8"/>
      <c r="J17" s="27" t="s">
        <v>133</v>
      </c>
      <c r="K17" s="8"/>
      <c r="M17" s="8">
        <v>12124</v>
      </c>
      <c r="N17" s="8">
        <v>8911</v>
      </c>
    </row>
    <row r="18" spans="1:14" ht="12.75">
      <c r="A18" s="2"/>
      <c r="B18" s="2"/>
      <c r="C18" s="2"/>
      <c r="D18" s="8"/>
      <c r="E18" s="8"/>
      <c r="F18" s="8"/>
      <c r="G18" s="8"/>
      <c r="H18" s="8"/>
      <c r="I18" s="8"/>
      <c r="J18" s="8"/>
      <c r="K18" s="8"/>
      <c r="M18" s="8"/>
      <c r="N18" s="8"/>
    </row>
    <row r="19" spans="1:14" ht="12.75">
      <c r="A19" s="2" t="s">
        <v>12</v>
      </c>
      <c r="B19" s="2" t="s">
        <v>13</v>
      </c>
      <c r="C19" s="2"/>
      <c r="D19" s="8">
        <f>+H19-M19</f>
        <v>0</v>
      </c>
      <c r="E19" s="8"/>
      <c r="F19" s="8"/>
      <c r="G19" s="8"/>
      <c r="H19" s="8">
        <v>0</v>
      </c>
      <c r="I19" s="8"/>
      <c r="J19" s="8"/>
      <c r="K19" s="8"/>
      <c r="M19" s="8">
        <v>0</v>
      </c>
      <c r="N19" s="8">
        <v>0</v>
      </c>
    </row>
    <row r="20" spans="1:14" ht="12.75">
      <c r="A20" s="2"/>
      <c r="B20" s="2"/>
      <c r="C20" s="2"/>
      <c r="D20" s="8"/>
      <c r="E20" s="8"/>
      <c r="F20" s="8"/>
      <c r="G20" s="8"/>
      <c r="H20" s="8"/>
      <c r="I20" s="8"/>
      <c r="J20" s="8"/>
      <c r="K20" s="8"/>
      <c r="M20" s="8"/>
      <c r="N20" s="8"/>
    </row>
    <row r="21" spans="1:14" ht="12.75">
      <c r="A21" s="2" t="s">
        <v>14</v>
      </c>
      <c r="B21" s="2" t="s">
        <v>15</v>
      </c>
      <c r="C21" s="2"/>
      <c r="D21" s="10">
        <f>+H21-M21</f>
        <v>0</v>
      </c>
      <c r="E21" s="10"/>
      <c r="F21" s="10"/>
      <c r="G21" s="8"/>
      <c r="H21" s="10">
        <v>0</v>
      </c>
      <c r="I21" s="10"/>
      <c r="J21" s="10"/>
      <c r="K21" s="21"/>
      <c r="M21" s="8">
        <v>0</v>
      </c>
      <c r="N21" s="8">
        <v>0</v>
      </c>
    </row>
    <row r="22" spans="1:14" ht="12.75">
      <c r="A22" s="2"/>
      <c r="B22" s="2"/>
      <c r="C22" s="2"/>
      <c r="D22" s="8"/>
      <c r="E22" s="8"/>
      <c r="F22" s="8"/>
      <c r="G22" s="8"/>
      <c r="H22" s="8"/>
      <c r="I22" s="8"/>
      <c r="J22" s="8"/>
      <c r="K22" s="8"/>
      <c r="M22" s="8"/>
      <c r="N22" s="8"/>
    </row>
    <row r="23" spans="1:14" ht="12.75">
      <c r="A23" s="2" t="s">
        <v>16</v>
      </c>
      <c r="B23" s="2" t="s">
        <v>17</v>
      </c>
      <c r="C23" s="2"/>
      <c r="D23" s="8"/>
      <c r="E23" s="8"/>
      <c r="F23" s="8"/>
      <c r="G23" s="8"/>
      <c r="H23" s="8"/>
      <c r="I23" s="8"/>
      <c r="J23" s="8"/>
      <c r="K23" s="8"/>
      <c r="M23" s="8"/>
      <c r="N23" s="8"/>
    </row>
    <row r="24" spans="1:14" ht="12.75">
      <c r="A24" s="2"/>
      <c r="B24" s="2" t="s">
        <v>26</v>
      </c>
      <c r="C24" s="2"/>
      <c r="D24" s="8"/>
      <c r="E24" s="8"/>
      <c r="F24" s="8"/>
      <c r="G24" s="8"/>
      <c r="H24" s="8"/>
      <c r="I24" s="8"/>
      <c r="J24" s="8"/>
      <c r="K24" s="8"/>
      <c r="M24" s="8"/>
      <c r="N24" s="8"/>
    </row>
    <row r="25" spans="1:14" ht="12.75">
      <c r="A25" s="2"/>
      <c r="B25" s="2" t="s">
        <v>18</v>
      </c>
      <c r="C25" s="2"/>
      <c r="D25" s="8"/>
      <c r="E25" s="8"/>
      <c r="F25" s="8"/>
      <c r="G25" s="8"/>
      <c r="H25" s="8"/>
      <c r="I25" s="8"/>
      <c r="J25" s="8"/>
      <c r="K25" s="8"/>
      <c r="M25" s="8"/>
      <c r="N25" s="8"/>
    </row>
    <row r="26" spans="1:14" ht="12.75">
      <c r="A26" s="2"/>
      <c r="B26" s="2" t="s">
        <v>19</v>
      </c>
      <c r="C26" s="2"/>
      <c r="D26" s="8">
        <f>+H26-M26</f>
        <v>-2632</v>
      </c>
      <c r="E26" s="8"/>
      <c r="F26" s="8"/>
      <c r="G26" s="8"/>
      <c r="H26" s="8">
        <f>-4794+1137+1031-24-119-38-41-500-202</f>
        <v>-3550</v>
      </c>
      <c r="I26" s="8"/>
      <c r="J26" s="8"/>
      <c r="K26" s="8"/>
      <c r="M26" s="8">
        <f>-2131-M28-M30</f>
        <v>-918</v>
      </c>
      <c r="N26" s="8">
        <f>-3151+682+687</f>
        <v>-1782</v>
      </c>
    </row>
    <row r="27" spans="1:14" ht="12.75">
      <c r="A27" s="2"/>
      <c r="B27" s="2"/>
      <c r="C27" s="2"/>
      <c r="D27" s="8"/>
      <c r="E27" s="8"/>
      <c r="F27" s="8"/>
      <c r="G27" s="8"/>
      <c r="H27" s="8"/>
      <c r="I27" s="8"/>
      <c r="J27" s="8"/>
      <c r="K27" s="8"/>
      <c r="M27" s="8"/>
      <c r="N27" s="8"/>
    </row>
    <row r="28" spans="1:14" ht="12.75">
      <c r="A28" s="2" t="s">
        <v>12</v>
      </c>
      <c r="B28" s="2" t="s">
        <v>20</v>
      </c>
      <c r="C28" s="2"/>
      <c r="D28" s="8">
        <f>+H28-M28</f>
        <v>-753</v>
      </c>
      <c r="E28" s="8"/>
      <c r="F28" s="8"/>
      <c r="G28" s="8"/>
      <c r="H28" s="8">
        <f>-1137-27-58-24-33</f>
        <v>-1279</v>
      </c>
      <c r="I28" s="8"/>
      <c r="J28" s="8"/>
      <c r="K28" s="8"/>
      <c r="M28" s="8">
        <v>-526</v>
      </c>
      <c r="N28" s="8">
        <v>-682</v>
      </c>
    </row>
    <row r="29" spans="1:14" ht="12.75">
      <c r="A29" s="2"/>
      <c r="B29" s="2"/>
      <c r="C29" s="2"/>
      <c r="D29" s="8"/>
      <c r="E29" s="8"/>
      <c r="F29" s="8"/>
      <c r="G29" s="8"/>
      <c r="H29" s="8"/>
      <c r="I29" s="8"/>
      <c r="J29" s="8"/>
      <c r="K29" s="8"/>
      <c r="M29" s="8"/>
      <c r="N29" s="8"/>
    </row>
    <row r="30" spans="1:14" ht="12.75">
      <c r="A30" s="2" t="s">
        <v>14</v>
      </c>
      <c r="B30" s="2" t="s">
        <v>21</v>
      </c>
      <c r="C30" s="2"/>
      <c r="D30" s="8">
        <f>+H30-M30</f>
        <v>-344</v>
      </c>
      <c r="E30" s="8"/>
      <c r="F30" s="8"/>
      <c r="G30" s="8"/>
      <c r="H30" s="8">
        <v>-1031</v>
      </c>
      <c r="I30" s="8"/>
      <c r="J30" s="8"/>
      <c r="K30" s="8"/>
      <c r="M30" s="8">
        <v>-687</v>
      </c>
      <c r="N30" s="8">
        <v>-687</v>
      </c>
    </row>
    <row r="31" spans="1:14" ht="12.75">
      <c r="A31" s="2"/>
      <c r="B31" s="2"/>
      <c r="C31" s="2"/>
      <c r="D31" s="8"/>
      <c r="E31" s="8"/>
      <c r="F31" s="8"/>
      <c r="G31" s="8"/>
      <c r="H31" s="8"/>
      <c r="I31" s="8"/>
      <c r="J31" s="8"/>
      <c r="K31" s="8"/>
      <c r="M31" s="8"/>
      <c r="N31" s="8"/>
    </row>
    <row r="32" spans="1:14" ht="12.75">
      <c r="A32" s="2" t="s">
        <v>22</v>
      </c>
      <c r="B32" s="2" t="s">
        <v>23</v>
      </c>
      <c r="C32" s="2"/>
      <c r="D32" s="10">
        <f>+H32-M32</f>
        <v>0</v>
      </c>
      <c r="E32" s="10"/>
      <c r="F32" s="10"/>
      <c r="G32" s="8"/>
      <c r="H32" s="10">
        <v>0</v>
      </c>
      <c r="I32" s="10"/>
      <c r="J32" s="10"/>
      <c r="K32" s="21"/>
      <c r="M32" s="8">
        <v>0</v>
      </c>
      <c r="N32" s="8">
        <v>0</v>
      </c>
    </row>
    <row r="33" spans="1:14" ht="12.75">
      <c r="A33" s="2"/>
      <c r="B33" s="2"/>
      <c r="C33" s="2"/>
      <c r="D33" s="8"/>
      <c r="E33" s="8"/>
      <c r="F33" s="8"/>
      <c r="G33" s="8"/>
      <c r="H33" s="8"/>
      <c r="I33" s="8"/>
      <c r="J33" s="8"/>
      <c r="K33" s="8"/>
      <c r="M33" s="8"/>
      <c r="N33" s="8"/>
    </row>
    <row r="34" spans="1:14" ht="12.75">
      <c r="A34" s="2" t="s">
        <v>24</v>
      </c>
      <c r="B34" s="2" t="s">
        <v>25</v>
      </c>
      <c r="C34" s="2"/>
      <c r="D34" s="8"/>
      <c r="E34" s="8"/>
      <c r="F34" s="8"/>
      <c r="G34" s="8"/>
      <c r="H34" s="8"/>
      <c r="I34" s="8"/>
      <c r="J34" s="8"/>
      <c r="K34" s="8"/>
      <c r="M34" s="8"/>
      <c r="N34" s="8"/>
    </row>
    <row r="35" spans="1:14" ht="12.75">
      <c r="A35" s="2"/>
      <c r="B35" s="2" t="s">
        <v>26</v>
      </c>
      <c r="C35" s="2"/>
      <c r="D35" s="8"/>
      <c r="E35" s="8"/>
      <c r="F35" s="8"/>
      <c r="G35" s="8"/>
      <c r="H35" s="8"/>
      <c r="I35" s="8"/>
      <c r="J35" s="8"/>
      <c r="K35" s="8"/>
      <c r="M35" s="8"/>
      <c r="N35" s="8"/>
    </row>
    <row r="36" spans="1:14" ht="12.75">
      <c r="A36" s="2"/>
      <c r="B36" s="2" t="s">
        <v>27</v>
      </c>
      <c r="C36" s="2"/>
      <c r="D36" s="8"/>
      <c r="E36" s="8"/>
      <c r="F36" s="8"/>
      <c r="G36" s="8"/>
      <c r="H36" s="8"/>
      <c r="I36" s="8"/>
      <c r="J36" s="8"/>
      <c r="K36" s="8"/>
      <c r="M36" s="8"/>
      <c r="N36" s="8"/>
    </row>
    <row r="37" spans="1:14" ht="12.75">
      <c r="A37" s="2"/>
      <c r="B37" s="2" t="s">
        <v>28</v>
      </c>
      <c r="C37" s="2"/>
      <c r="D37" s="8"/>
      <c r="E37" s="8"/>
      <c r="F37" s="8"/>
      <c r="G37" s="8"/>
      <c r="H37" s="8"/>
      <c r="I37" s="8"/>
      <c r="J37" s="8"/>
      <c r="K37" s="8"/>
      <c r="M37" s="8"/>
      <c r="N37" s="8"/>
    </row>
    <row r="38" spans="1:14" ht="12.75">
      <c r="A38" s="2"/>
      <c r="B38" s="2" t="s">
        <v>29</v>
      </c>
      <c r="C38" s="2"/>
      <c r="D38" s="8">
        <f>+D26+D28+D30</f>
        <v>-3729</v>
      </c>
      <c r="E38" s="8"/>
      <c r="F38" s="8"/>
      <c r="G38" s="8"/>
      <c r="H38" s="8">
        <f>+H26+H28+H30</f>
        <v>-5860</v>
      </c>
      <c r="I38" s="8"/>
      <c r="J38" s="8"/>
      <c r="K38" s="8"/>
      <c r="M38" s="8">
        <f>+M26+M28+M30</f>
        <v>-2131</v>
      </c>
      <c r="N38" s="8">
        <f>+N26+N28+N30</f>
        <v>-3151</v>
      </c>
    </row>
    <row r="39" spans="1:14" ht="12.75">
      <c r="A39" s="2"/>
      <c r="B39" s="2"/>
      <c r="C39" s="2"/>
      <c r="D39" s="8"/>
      <c r="E39" s="8"/>
      <c r="F39" s="8"/>
      <c r="G39" s="8"/>
      <c r="H39" s="8"/>
      <c r="I39" s="8"/>
      <c r="J39" s="8"/>
      <c r="K39" s="8"/>
      <c r="M39" s="8"/>
      <c r="N39" s="8"/>
    </row>
    <row r="40" spans="1:14" ht="12.75">
      <c r="A40" s="2" t="s">
        <v>30</v>
      </c>
      <c r="B40" s="2" t="s">
        <v>31</v>
      </c>
      <c r="C40" s="2"/>
      <c r="D40" s="8"/>
      <c r="E40" s="8"/>
      <c r="F40" s="8"/>
      <c r="G40" s="8"/>
      <c r="H40" s="8"/>
      <c r="I40" s="8"/>
      <c r="J40" s="8"/>
      <c r="K40" s="8"/>
      <c r="M40" s="8"/>
      <c r="N40" s="8"/>
    </row>
    <row r="41" spans="1:14" ht="12.75">
      <c r="A41" s="2"/>
      <c r="B41" s="2" t="s">
        <v>32</v>
      </c>
      <c r="C41" s="2"/>
      <c r="D41" s="10">
        <f>+H41-M41</f>
        <v>0</v>
      </c>
      <c r="E41" s="10"/>
      <c r="F41" s="10"/>
      <c r="G41" s="8"/>
      <c r="H41" s="10">
        <v>0</v>
      </c>
      <c r="I41" s="10"/>
      <c r="J41" s="10"/>
      <c r="K41" s="21"/>
      <c r="M41" s="8">
        <v>0</v>
      </c>
      <c r="N41" s="8">
        <v>0</v>
      </c>
    </row>
    <row r="42" spans="1:14" ht="12.75">
      <c r="A42" s="2"/>
      <c r="B42" s="2"/>
      <c r="C42" s="2"/>
      <c r="D42" s="8"/>
      <c r="E42" s="8"/>
      <c r="F42" s="8"/>
      <c r="G42" s="8"/>
      <c r="H42" s="8"/>
      <c r="I42" s="8"/>
      <c r="J42" s="8"/>
      <c r="K42" s="8"/>
      <c r="M42" s="8"/>
      <c r="N42" s="8"/>
    </row>
    <row r="43" spans="1:14" ht="12.75">
      <c r="A43" s="2" t="s">
        <v>33</v>
      </c>
      <c r="B43" s="2" t="s">
        <v>34</v>
      </c>
      <c r="C43" s="2"/>
      <c r="D43" s="8"/>
      <c r="E43" s="8"/>
      <c r="F43" s="8"/>
      <c r="G43" s="8"/>
      <c r="H43" s="8"/>
      <c r="I43" s="8"/>
      <c r="J43" s="8"/>
      <c r="K43" s="8"/>
      <c r="M43" s="8"/>
      <c r="N43" s="8"/>
    </row>
    <row r="44" spans="1:14" ht="12.75">
      <c r="A44" s="2"/>
      <c r="B44" s="2" t="s">
        <v>35</v>
      </c>
      <c r="C44" s="2"/>
      <c r="D44" s="8">
        <f>+D38+D41</f>
        <v>-3729</v>
      </c>
      <c r="E44" s="8"/>
      <c r="F44" s="8"/>
      <c r="G44" s="8"/>
      <c r="H44" s="8">
        <f>+H38+H41</f>
        <v>-5860</v>
      </c>
      <c r="I44" s="8"/>
      <c r="J44" s="8"/>
      <c r="K44" s="8"/>
      <c r="M44" s="8">
        <f>+M38+M41</f>
        <v>-2131</v>
      </c>
      <c r="N44" s="8">
        <f>+N38+N41</f>
        <v>-3151</v>
      </c>
    </row>
    <row r="45" spans="1:14" ht="12.75">
      <c r="A45" s="2"/>
      <c r="B45" s="2"/>
      <c r="C45" s="2"/>
      <c r="D45" s="8"/>
      <c r="E45" s="8"/>
      <c r="F45" s="8"/>
      <c r="G45" s="8"/>
      <c r="H45" s="8"/>
      <c r="I45" s="8"/>
      <c r="J45" s="8"/>
      <c r="K45" s="8"/>
      <c r="M45" s="8"/>
      <c r="N45" s="8"/>
    </row>
    <row r="46" spans="1:14" ht="12.75">
      <c r="A46" s="2" t="s">
        <v>36</v>
      </c>
      <c r="B46" s="2" t="s">
        <v>37</v>
      </c>
      <c r="C46" s="2"/>
      <c r="D46" s="10">
        <f>+H46-M46</f>
        <v>0</v>
      </c>
      <c r="E46" s="10"/>
      <c r="F46" s="10"/>
      <c r="G46" s="8"/>
      <c r="H46" s="10">
        <v>0</v>
      </c>
      <c r="I46" s="10"/>
      <c r="J46" s="10"/>
      <c r="K46" s="21"/>
      <c r="M46" s="8">
        <v>0</v>
      </c>
      <c r="N46" s="8">
        <v>0</v>
      </c>
    </row>
    <row r="47" spans="1:14" ht="12.75">
      <c r="A47" s="2"/>
      <c r="B47" s="2"/>
      <c r="C47" s="2"/>
      <c r="D47" s="8"/>
      <c r="E47" s="8"/>
      <c r="F47" s="8"/>
      <c r="G47" s="8"/>
      <c r="H47" s="8"/>
      <c r="I47" s="8"/>
      <c r="J47" s="8"/>
      <c r="K47" s="8"/>
      <c r="M47" s="8"/>
      <c r="N47" s="8"/>
    </row>
    <row r="48" spans="1:14" ht="12.75">
      <c r="A48" s="2" t="s">
        <v>38</v>
      </c>
      <c r="B48" s="2" t="s">
        <v>39</v>
      </c>
      <c r="C48" s="2" t="s">
        <v>40</v>
      </c>
      <c r="D48" s="8"/>
      <c r="E48" s="8"/>
      <c r="F48" s="8"/>
      <c r="G48" s="8"/>
      <c r="H48" s="8"/>
      <c r="I48" s="8"/>
      <c r="J48" s="8"/>
      <c r="K48" s="8"/>
      <c r="M48" s="8"/>
      <c r="N48" s="8"/>
    </row>
    <row r="49" spans="1:14" ht="12.75">
      <c r="A49" s="2"/>
      <c r="B49" s="2"/>
      <c r="C49" s="2" t="s">
        <v>35</v>
      </c>
      <c r="D49" s="8">
        <f>+D44+D46</f>
        <v>-3729</v>
      </c>
      <c r="E49" s="8"/>
      <c r="F49" s="8"/>
      <c r="G49" s="8"/>
      <c r="H49" s="8">
        <f>+H44+H46</f>
        <v>-5860</v>
      </c>
      <c r="I49" s="8"/>
      <c r="J49" s="8"/>
      <c r="K49" s="8"/>
      <c r="M49" s="8">
        <f>+M44+M46</f>
        <v>-2131</v>
      </c>
      <c r="N49" s="8">
        <f>+N44+N46</f>
        <v>-3151</v>
      </c>
    </row>
    <row r="50" spans="1:14" ht="12.75">
      <c r="A50" s="2"/>
      <c r="B50" s="2"/>
      <c r="C50" s="2"/>
      <c r="D50" s="8"/>
      <c r="E50" s="8"/>
      <c r="F50" s="8"/>
      <c r="G50" s="8"/>
      <c r="H50" s="8"/>
      <c r="I50" s="8"/>
      <c r="J50" s="8"/>
      <c r="K50" s="8"/>
      <c r="M50" s="8"/>
      <c r="N50" s="8"/>
    </row>
    <row r="51" spans="1:14" ht="12.75">
      <c r="A51" s="2"/>
      <c r="B51" s="2" t="s">
        <v>41</v>
      </c>
      <c r="C51" s="2" t="s">
        <v>42</v>
      </c>
      <c r="D51" s="10">
        <f>+H51-M51</f>
        <v>0</v>
      </c>
      <c r="E51" s="10"/>
      <c r="F51" s="10"/>
      <c r="G51" s="8"/>
      <c r="H51" s="10">
        <v>0</v>
      </c>
      <c r="I51" s="10"/>
      <c r="J51" s="10"/>
      <c r="K51" s="21"/>
      <c r="M51" s="8">
        <v>0</v>
      </c>
      <c r="N51" s="8">
        <v>0</v>
      </c>
    </row>
    <row r="52" spans="1:14" ht="12.75">
      <c r="A52" s="2"/>
      <c r="B52" s="2"/>
      <c r="C52" s="2"/>
      <c r="D52" s="8"/>
      <c r="E52" s="8"/>
      <c r="F52" s="8"/>
      <c r="G52" s="8"/>
      <c r="H52" s="8"/>
      <c r="I52" s="8"/>
      <c r="J52" s="8"/>
      <c r="K52" s="8"/>
      <c r="M52" s="8"/>
      <c r="N52" s="8"/>
    </row>
    <row r="53" spans="1:14" ht="12.75">
      <c r="A53" s="2" t="s">
        <v>43</v>
      </c>
      <c r="B53" s="2" t="s">
        <v>44</v>
      </c>
      <c r="C53" s="2"/>
      <c r="D53" s="8"/>
      <c r="E53" s="8"/>
      <c r="F53" s="8"/>
      <c r="G53" s="8"/>
      <c r="H53" s="8"/>
      <c r="I53" s="8"/>
      <c r="J53" s="8"/>
      <c r="K53" s="8"/>
      <c r="M53" s="8"/>
      <c r="N53" s="8"/>
    </row>
    <row r="54" spans="1:14" ht="12.75">
      <c r="A54" s="2"/>
      <c r="B54" s="2" t="s">
        <v>45</v>
      </c>
      <c r="C54" s="2"/>
      <c r="D54" s="10">
        <f>+D49+D51</f>
        <v>-3729</v>
      </c>
      <c r="E54" s="10"/>
      <c r="F54" s="10"/>
      <c r="G54" s="8"/>
      <c r="H54" s="10">
        <f>+H49+H51</f>
        <v>-5860</v>
      </c>
      <c r="I54" s="10"/>
      <c r="J54" s="10"/>
      <c r="K54" s="21"/>
      <c r="M54" s="8">
        <f>+M49+M51</f>
        <v>-2131</v>
      </c>
      <c r="N54" s="8">
        <f>+N49+N51</f>
        <v>-3151</v>
      </c>
    </row>
    <row r="55" spans="1:14" ht="12.75">
      <c r="A55" s="2"/>
      <c r="B55" s="2"/>
      <c r="C55" s="2"/>
      <c r="D55" s="8"/>
      <c r="E55" s="8"/>
      <c r="F55" s="8"/>
      <c r="G55" s="8"/>
      <c r="H55" s="8"/>
      <c r="I55" s="8"/>
      <c r="J55" s="8"/>
      <c r="K55" s="8"/>
      <c r="M55" s="8"/>
      <c r="N55" s="8"/>
    </row>
    <row r="56" spans="1:14" ht="12.75">
      <c r="A56" s="2" t="s">
        <v>46</v>
      </c>
      <c r="B56" s="2" t="s">
        <v>39</v>
      </c>
      <c r="C56" s="2" t="s">
        <v>48</v>
      </c>
      <c r="D56" s="8">
        <f>+H56-M56</f>
        <v>0</v>
      </c>
      <c r="E56" s="8"/>
      <c r="F56" s="8"/>
      <c r="G56" s="8"/>
      <c r="H56" s="8">
        <v>0</v>
      </c>
      <c r="I56" s="8"/>
      <c r="J56" s="8"/>
      <c r="K56" s="8"/>
      <c r="M56" s="8">
        <v>0</v>
      </c>
      <c r="N56" s="8">
        <v>0</v>
      </c>
    </row>
    <row r="57" spans="1:14" ht="12.75">
      <c r="A57" s="2"/>
      <c r="B57" s="2" t="s">
        <v>41</v>
      </c>
      <c r="C57" s="2" t="s">
        <v>49</v>
      </c>
      <c r="D57" s="10">
        <f>+H57-M57</f>
        <v>0</v>
      </c>
      <c r="E57" s="10"/>
      <c r="F57" s="10"/>
      <c r="G57" s="8"/>
      <c r="H57" s="10">
        <v>0</v>
      </c>
      <c r="I57" s="10"/>
      <c r="J57" s="10"/>
      <c r="K57" s="21"/>
      <c r="M57" s="8">
        <v>0</v>
      </c>
      <c r="N57" s="8">
        <v>0</v>
      </c>
    </row>
    <row r="58" spans="1:14" ht="12.75">
      <c r="A58" s="2"/>
      <c r="B58" s="2" t="s">
        <v>47</v>
      </c>
      <c r="C58" s="2" t="s">
        <v>50</v>
      </c>
      <c r="D58" s="8"/>
      <c r="E58" s="8"/>
      <c r="F58" s="8"/>
      <c r="G58" s="8"/>
      <c r="H58" s="8"/>
      <c r="I58" s="8"/>
      <c r="J58" s="8"/>
      <c r="K58" s="8"/>
      <c r="M58" s="8"/>
      <c r="N58" s="8"/>
    </row>
    <row r="59" spans="1:14" ht="12.75">
      <c r="A59" s="2"/>
      <c r="B59" s="2"/>
      <c r="C59" s="2" t="s">
        <v>51</v>
      </c>
      <c r="D59" s="10">
        <f>+D56-D57</f>
        <v>0</v>
      </c>
      <c r="E59" s="10"/>
      <c r="F59" s="10"/>
      <c r="G59" s="8"/>
      <c r="H59" s="10">
        <f>+H56-H57</f>
        <v>0</v>
      </c>
      <c r="I59" s="10"/>
      <c r="J59" s="10"/>
      <c r="K59" s="21"/>
      <c r="M59" s="8">
        <f>+M56-M57</f>
        <v>0</v>
      </c>
      <c r="N59" s="8">
        <f>+N56-N57</f>
        <v>0</v>
      </c>
    </row>
    <row r="60" spans="1:14" ht="12.75">
      <c r="A60" s="2"/>
      <c r="B60" s="2"/>
      <c r="C60" s="2"/>
      <c r="D60" s="8"/>
      <c r="E60" s="8"/>
      <c r="F60" s="8"/>
      <c r="G60" s="8"/>
      <c r="H60" s="8"/>
      <c r="I60" s="8"/>
      <c r="J60" s="8"/>
      <c r="K60" s="8"/>
      <c r="M60" s="8"/>
      <c r="N60" s="8"/>
    </row>
    <row r="61" spans="1:14" ht="12.75">
      <c r="A61" s="2" t="s">
        <v>52</v>
      </c>
      <c r="B61" s="2" t="s">
        <v>119</v>
      </c>
      <c r="C61" s="2"/>
      <c r="D61" s="8"/>
      <c r="E61" s="8"/>
      <c r="F61" s="8"/>
      <c r="G61" s="8"/>
      <c r="H61" s="8"/>
      <c r="I61" s="8"/>
      <c r="J61" s="8"/>
      <c r="K61" s="8"/>
      <c r="M61" s="8"/>
      <c r="N61" s="8"/>
    </row>
    <row r="62" spans="1:14" ht="13.5" thickBot="1">
      <c r="A62" s="2"/>
      <c r="B62" s="2" t="s">
        <v>120</v>
      </c>
      <c r="C62" s="2"/>
      <c r="D62" s="11">
        <f>+D54+D59</f>
        <v>-3729</v>
      </c>
      <c r="E62" s="11"/>
      <c r="F62" s="11"/>
      <c r="G62" s="8"/>
      <c r="H62" s="11">
        <f>+H54+H59</f>
        <v>-5860</v>
      </c>
      <c r="I62" s="11"/>
      <c r="J62" s="11"/>
      <c r="K62" s="21"/>
      <c r="M62" s="8">
        <f>+M54+M59</f>
        <v>-2131</v>
      </c>
      <c r="N62" s="8">
        <f>+N54+N59</f>
        <v>-3151</v>
      </c>
    </row>
    <row r="63" spans="1:14" ht="13.5" thickTop="1">
      <c r="A63" s="2"/>
      <c r="B63" s="2"/>
      <c r="C63" s="2"/>
      <c r="D63" s="8"/>
      <c r="E63" s="8"/>
      <c r="F63" s="8"/>
      <c r="G63" s="8"/>
      <c r="H63" s="8"/>
      <c r="I63" s="8"/>
      <c r="J63" s="8"/>
      <c r="K63" s="8"/>
      <c r="M63" s="8"/>
      <c r="N63" s="8"/>
    </row>
    <row r="64" spans="1:14" ht="12.75">
      <c r="A64" s="2" t="s">
        <v>121</v>
      </c>
      <c r="B64" s="2" t="s">
        <v>53</v>
      </c>
      <c r="C64" s="2"/>
      <c r="D64" s="8"/>
      <c r="E64" s="8"/>
      <c r="F64" s="8"/>
      <c r="G64" s="8"/>
      <c r="H64" s="8"/>
      <c r="I64" s="8"/>
      <c r="J64" s="8"/>
      <c r="K64" s="8"/>
      <c r="M64" s="8"/>
      <c r="N64" s="8"/>
    </row>
    <row r="65" spans="1:14" ht="12.75">
      <c r="A65" s="2"/>
      <c r="B65" s="2" t="s">
        <v>54</v>
      </c>
      <c r="C65" s="2"/>
      <c r="D65" s="8"/>
      <c r="E65" s="8"/>
      <c r="F65" s="8"/>
      <c r="G65" s="8"/>
      <c r="H65" s="8"/>
      <c r="I65" s="8"/>
      <c r="J65" s="8"/>
      <c r="K65" s="8"/>
      <c r="M65" s="8"/>
      <c r="N65" s="8"/>
    </row>
    <row r="66" spans="1:14" ht="12.75">
      <c r="A66" s="2"/>
      <c r="B66" s="2" t="s">
        <v>55</v>
      </c>
      <c r="C66" s="2"/>
      <c r="D66" s="8"/>
      <c r="E66" s="8"/>
      <c r="F66" s="8"/>
      <c r="G66" s="8"/>
      <c r="H66" s="8"/>
      <c r="I66" s="8"/>
      <c r="J66" s="8"/>
      <c r="K66" s="8"/>
      <c r="M66" s="8"/>
      <c r="N66" s="8"/>
    </row>
    <row r="67" spans="1:14" ht="12.75">
      <c r="A67" s="2"/>
      <c r="B67" s="2"/>
      <c r="C67" s="2"/>
      <c r="D67" s="8"/>
      <c r="E67" s="8"/>
      <c r="F67" s="8"/>
      <c r="G67" s="8"/>
      <c r="H67" s="8"/>
      <c r="I67" s="8"/>
      <c r="J67" s="8"/>
      <c r="K67" s="8"/>
      <c r="M67" s="8"/>
      <c r="N67" s="8"/>
    </row>
    <row r="68" spans="1:14" ht="12.75">
      <c r="A68" s="2"/>
      <c r="B68" s="2" t="s">
        <v>39</v>
      </c>
      <c r="C68" s="2" t="s">
        <v>56</v>
      </c>
      <c r="D68" s="8"/>
      <c r="E68" s="8"/>
      <c r="F68" s="8"/>
      <c r="G68" s="8"/>
      <c r="H68" s="8"/>
      <c r="I68" s="8"/>
      <c r="J68" s="8"/>
      <c r="K68" s="8"/>
      <c r="M68" s="8"/>
      <c r="N68" s="8"/>
    </row>
    <row r="69" spans="1:14" ht="12.75">
      <c r="A69" s="2"/>
      <c r="B69" s="2"/>
      <c r="C69" s="2" t="s">
        <v>57</v>
      </c>
      <c r="D69" s="10">
        <f>D54/19900*100</f>
        <v>-18.738693467336685</v>
      </c>
      <c r="E69" s="10"/>
      <c r="F69" s="10"/>
      <c r="G69" s="8"/>
      <c r="H69" s="10">
        <f>H54/19900*100</f>
        <v>-29.447236180904525</v>
      </c>
      <c r="I69" s="10"/>
      <c r="J69" s="10"/>
      <c r="K69" s="21"/>
      <c r="M69" s="8">
        <f>M54/19900*100</f>
        <v>-10.708542713567839</v>
      </c>
      <c r="N69" s="8">
        <f>N54/19900*100</f>
        <v>-15.834170854271356</v>
      </c>
    </row>
    <row r="70" spans="1:14" ht="12.75">
      <c r="A70" s="2"/>
      <c r="B70" s="2"/>
      <c r="C70" s="2"/>
      <c r="D70" s="8"/>
      <c r="E70" s="8"/>
      <c r="F70" s="8"/>
      <c r="G70" s="8"/>
      <c r="H70" s="8"/>
      <c r="I70" s="8"/>
      <c r="J70" s="8"/>
      <c r="K70" s="8"/>
      <c r="M70" s="8"/>
      <c r="N70" s="8"/>
    </row>
    <row r="71" spans="1:14" ht="12.75">
      <c r="A71" s="2"/>
      <c r="B71" s="2" t="s">
        <v>41</v>
      </c>
      <c r="C71" s="2" t="s">
        <v>58</v>
      </c>
      <c r="D71" s="8"/>
      <c r="E71" s="8"/>
      <c r="F71" s="8"/>
      <c r="G71" s="8"/>
      <c r="H71" s="8"/>
      <c r="I71" s="8"/>
      <c r="J71" s="8"/>
      <c r="K71" s="8"/>
      <c r="M71" s="8"/>
      <c r="N71" s="8"/>
    </row>
    <row r="72" spans="1:14" ht="12.75">
      <c r="A72" s="2"/>
      <c r="B72" s="2"/>
      <c r="C72" s="2" t="s">
        <v>57</v>
      </c>
      <c r="D72" s="10">
        <f>+D69</f>
        <v>-18.738693467336685</v>
      </c>
      <c r="E72" s="10"/>
      <c r="F72" s="10"/>
      <c r="G72" s="8"/>
      <c r="H72" s="10">
        <f>+H69</f>
        <v>-29.447236180904525</v>
      </c>
      <c r="I72" s="10"/>
      <c r="J72" s="10"/>
      <c r="K72" s="21"/>
      <c r="M72" s="8">
        <f>+M69</f>
        <v>-10.708542713567839</v>
      </c>
      <c r="N72" s="8">
        <f>+N69</f>
        <v>-15.834170854271356</v>
      </c>
    </row>
    <row r="73" spans="1:11" ht="12.75">
      <c r="A73" s="2"/>
      <c r="B73" s="2"/>
      <c r="C73" s="2"/>
      <c r="D73" s="8"/>
      <c r="E73" s="8"/>
      <c r="F73" s="8"/>
      <c r="G73" s="8"/>
      <c r="H73" s="8"/>
      <c r="I73" s="8"/>
      <c r="J73" s="8"/>
      <c r="K73" s="8"/>
    </row>
    <row r="74" spans="1:11" ht="12.75">
      <c r="A74" s="2" t="s">
        <v>134</v>
      </c>
      <c r="B74" s="2"/>
      <c r="C74" s="2"/>
      <c r="D74" s="8"/>
      <c r="E74" s="8"/>
      <c r="F74" s="8"/>
      <c r="G74" s="8"/>
      <c r="H74" s="8"/>
      <c r="I74" s="8"/>
      <c r="J74" s="8"/>
      <c r="K74" s="8"/>
    </row>
    <row r="75" spans="1:11" ht="12.75">
      <c r="A75" s="2"/>
      <c r="B75" s="2"/>
      <c r="C75" s="2"/>
      <c r="D75" s="8"/>
      <c r="E75" s="8"/>
      <c r="F75" s="8"/>
      <c r="G75" s="8"/>
      <c r="H75" s="8"/>
      <c r="I75" s="8"/>
      <c r="J75" s="8"/>
      <c r="K75" s="8"/>
    </row>
    <row r="76" spans="1:11" ht="12.75">
      <c r="A76" s="2"/>
      <c r="B76" s="2"/>
      <c r="C76" s="2"/>
      <c r="D76" s="8"/>
      <c r="E76" s="8"/>
      <c r="F76" s="8"/>
      <c r="G76" s="8"/>
      <c r="H76" s="8"/>
      <c r="I76" s="8"/>
      <c r="J76" s="8"/>
      <c r="K76" s="8"/>
    </row>
    <row r="77" spans="1:11" ht="12.75">
      <c r="A77" s="1" t="s">
        <v>59</v>
      </c>
      <c r="B77" s="2"/>
      <c r="C77" s="2"/>
      <c r="D77" s="8"/>
      <c r="E77" s="8"/>
      <c r="F77" s="8"/>
      <c r="G77" s="8"/>
      <c r="H77" s="8"/>
      <c r="I77" s="8"/>
      <c r="J77" s="8"/>
      <c r="K77" s="8"/>
    </row>
    <row r="78" spans="1:11" ht="12.75">
      <c r="A78" s="2"/>
      <c r="B78" s="2"/>
      <c r="C78" s="2"/>
      <c r="D78" s="8"/>
      <c r="E78" s="8"/>
      <c r="F78" s="8"/>
      <c r="G78" s="8"/>
      <c r="H78" s="9" t="s">
        <v>60</v>
      </c>
      <c r="I78" s="9"/>
      <c r="J78" s="9" t="s">
        <v>60</v>
      </c>
      <c r="K78" s="9"/>
    </row>
    <row r="79" spans="1:11" ht="12.75">
      <c r="A79" s="2"/>
      <c r="B79" s="2"/>
      <c r="C79" s="2"/>
      <c r="D79" s="8"/>
      <c r="E79" s="8"/>
      <c r="F79" s="8"/>
      <c r="G79" s="8"/>
      <c r="H79" s="9" t="s">
        <v>61</v>
      </c>
      <c r="I79" s="9"/>
      <c r="J79" s="9" t="s">
        <v>8</v>
      </c>
      <c r="K79" s="9"/>
    </row>
    <row r="80" spans="1:11" ht="12.75">
      <c r="A80" s="2"/>
      <c r="B80" s="2"/>
      <c r="C80" s="2"/>
      <c r="D80" s="8"/>
      <c r="E80" s="8"/>
      <c r="F80" s="8"/>
      <c r="G80" s="8"/>
      <c r="H80" s="9" t="s">
        <v>5</v>
      </c>
      <c r="I80" s="9"/>
      <c r="J80" s="9" t="s">
        <v>62</v>
      </c>
      <c r="K80" s="9"/>
    </row>
    <row r="81" spans="1:11" ht="12.75">
      <c r="A81" s="2"/>
      <c r="B81" s="2"/>
      <c r="C81" s="2"/>
      <c r="D81" s="8"/>
      <c r="E81" s="8"/>
      <c r="F81" s="8"/>
      <c r="G81" s="8"/>
      <c r="H81" s="9" t="s">
        <v>7</v>
      </c>
      <c r="I81" s="9"/>
      <c r="J81" s="9" t="s">
        <v>63</v>
      </c>
      <c r="K81" s="9"/>
    </row>
    <row r="82" spans="1:11" ht="12.75">
      <c r="A82" s="2"/>
      <c r="B82" s="2"/>
      <c r="C82" s="2"/>
      <c r="D82" s="8"/>
      <c r="E82" s="8"/>
      <c r="F82" s="8"/>
      <c r="G82" s="8"/>
      <c r="H82" s="29" t="s">
        <v>146</v>
      </c>
      <c r="I82" s="5"/>
      <c r="J82" s="29" t="s">
        <v>147</v>
      </c>
      <c r="K82" s="5"/>
    </row>
    <row r="83" spans="1:11" ht="12.75">
      <c r="A83" s="2"/>
      <c r="B83" s="2"/>
      <c r="C83" s="2"/>
      <c r="D83" s="8"/>
      <c r="E83" s="8"/>
      <c r="F83" s="8"/>
      <c r="G83" s="8"/>
      <c r="H83" s="9" t="s">
        <v>9</v>
      </c>
      <c r="I83" s="9"/>
      <c r="J83" s="9" t="s">
        <v>9</v>
      </c>
      <c r="K83" s="9"/>
    </row>
    <row r="84" spans="1:11" ht="12.75">
      <c r="A84" s="2"/>
      <c r="B84" s="2"/>
      <c r="C84" s="2"/>
      <c r="D84" s="8"/>
      <c r="E84" s="8"/>
      <c r="F84" s="8"/>
      <c r="G84" s="8"/>
      <c r="H84" s="8"/>
      <c r="I84" s="8"/>
      <c r="J84" s="8"/>
      <c r="K84" s="8"/>
    </row>
    <row r="85" spans="1:11" ht="12.75">
      <c r="A85" s="2">
        <v>1</v>
      </c>
      <c r="B85" s="2" t="s">
        <v>64</v>
      </c>
      <c r="C85" s="2"/>
      <c r="D85" s="8"/>
      <c r="E85" s="8"/>
      <c r="F85" s="8"/>
      <c r="G85" s="8"/>
      <c r="H85" s="8">
        <f>14826-41+1</f>
        <v>14786</v>
      </c>
      <c r="I85" s="8"/>
      <c r="J85" s="8">
        <v>15454</v>
      </c>
      <c r="K85" s="8"/>
    </row>
    <row r="86" spans="1:11" ht="12.75">
      <c r="A86" s="2">
        <v>2</v>
      </c>
      <c r="B86" s="2" t="s">
        <v>65</v>
      </c>
      <c r="C86" s="2"/>
      <c r="D86" s="8"/>
      <c r="E86" s="8"/>
      <c r="F86" s="8"/>
      <c r="G86" s="8"/>
      <c r="H86" s="8">
        <f>2-1</f>
        <v>1</v>
      </c>
      <c r="I86" s="8"/>
      <c r="J86" s="8">
        <v>1</v>
      </c>
      <c r="K86" s="8"/>
    </row>
    <row r="87" spans="1:11" ht="12.75">
      <c r="A87" s="2">
        <v>3</v>
      </c>
      <c r="B87" s="2" t="s">
        <v>66</v>
      </c>
      <c r="C87" s="2"/>
      <c r="D87" s="8"/>
      <c r="E87" s="8"/>
      <c r="F87" s="8"/>
      <c r="G87" s="8"/>
      <c r="H87" s="8">
        <v>0</v>
      </c>
      <c r="I87" s="8"/>
      <c r="J87" s="8">
        <v>0</v>
      </c>
      <c r="K87" s="8"/>
    </row>
    <row r="88" spans="1:11" ht="12.75">
      <c r="A88" s="2">
        <v>4</v>
      </c>
      <c r="B88" s="2" t="s">
        <v>67</v>
      </c>
      <c r="C88" s="2"/>
      <c r="D88" s="8"/>
      <c r="E88" s="8"/>
      <c r="F88" s="8"/>
      <c r="G88" s="8"/>
      <c r="H88" s="10">
        <v>0</v>
      </c>
      <c r="I88" s="10"/>
      <c r="J88" s="10">
        <v>185</v>
      </c>
      <c r="K88" s="21"/>
    </row>
    <row r="89" spans="1:11" ht="12.75">
      <c r="A89" s="2"/>
      <c r="B89" s="2"/>
      <c r="C89" s="2"/>
      <c r="D89" s="8"/>
      <c r="E89" s="8"/>
      <c r="F89" s="8"/>
      <c r="G89" s="8"/>
      <c r="H89" s="12">
        <f>SUM(H85:H88)</f>
        <v>14787</v>
      </c>
      <c r="I89" s="12"/>
      <c r="J89" s="12">
        <f>SUM(J85:J88)</f>
        <v>15640</v>
      </c>
      <c r="K89" s="21"/>
    </row>
    <row r="90" spans="1:11" ht="12.75">
      <c r="A90" s="2">
        <v>5</v>
      </c>
      <c r="B90" s="2" t="s">
        <v>68</v>
      </c>
      <c r="C90" s="2"/>
      <c r="D90" s="8"/>
      <c r="E90" s="8"/>
      <c r="F90" s="8"/>
      <c r="G90" s="8"/>
      <c r="H90" s="8"/>
      <c r="I90" s="8"/>
      <c r="J90" s="8"/>
      <c r="K90" s="8"/>
    </row>
    <row r="91" spans="1:11" ht="12.75">
      <c r="A91" s="2"/>
      <c r="B91" s="2"/>
      <c r="C91" s="6" t="s">
        <v>69</v>
      </c>
      <c r="D91" s="8"/>
      <c r="E91" s="8"/>
      <c r="F91" s="8"/>
      <c r="G91" s="8"/>
      <c r="H91" s="8">
        <f>2564-208</f>
        <v>2356</v>
      </c>
      <c r="I91" s="8"/>
      <c r="J91" s="8">
        <v>5297</v>
      </c>
      <c r="K91" s="8"/>
    </row>
    <row r="92" spans="1:11" ht="12.75">
      <c r="A92" s="2"/>
      <c r="B92" s="2"/>
      <c r="C92" s="6" t="s">
        <v>70</v>
      </c>
      <c r="D92" s="8"/>
      <c r="E92" s="8"/>
      <c r="F92" s="8"/>
      <c r="G92" s="8"/>
      <c r="H92" s="8">
        <v>4008</v>
      </c>
      <c r="I92" s="8"/>
      <c r="J92" s="8">
        <v>4586</v>
      </c>
      <c r="K92" s="8"/>
    </row>
    <row r="93" spans="1:11" ht="12.75">
      <c r="A93" s="2"/>
      <c r="B93" s="2"/>
      <c r="C93" s="6" t="s">
        <v>71</v>
      </c>
      <c r="D93" s="8"/>
      <c r="E93" s="8"/>
      <c r="F93" s="8"/>
      <c r="G93" s="8"/>
      <c r="H93" s="8">
        <v>0</v>
      </c>
      <c r="I93" s="8"/>
      <c r="J93" s="8">
        <v>0</v>
      </c>
      <c r="K93" s="8"/>
    </row>
    <row r="94" spans="1:11" ht="12.75">
      <c r="A94" s="2"/>
      <c r="B94" s="2"/>
      <c r="C94" s="6" t="s">
        <v>72</v>
      </c>
      <c r="D94" s="8"/>
      <c r="E94" s="8"/>
      <c r="F94" s="8"/>
      <c r="G94" s="8"/>
      <c r="H94" s="8">
        <v>1216</v>
      </c>
      <c r="I94" s="8"/>
      <c r="J94" s="8">
        <v>138</v>
      </c>
      <c r="K94" s="8"/>
    </row>
    <row r="95" spans="1:11" ht="12.75">
      <c r="A95" s="2"/>
      <c r="B95" s="2"/>
      <c r="C95" s="6" t="s">
        <v>78</v>
      </c>
      <c r="D95" s="8"/>
      <c r="E95" s="8"/>
      <c r="F95" s="8"/>
      <c r="G95" s="8"/>
      <c r="H95" s="8">
        <f>9801-2564-4008-1216</f>
        <v>2013</v>
      </c>
      <c r="I95" s="8"/>
      <c r="J95" s="8">
        <f>11129-J91-J92-J93-J94</f>
        <v>1108</v>
      </c>
      <c r="K95" s="8"/>
    </row>
    <row r="96" spans="1:11" ht="12.75">
      <c r="A96" s="2"/>
      <c r="B96" s="2"/>
      <c r="C96" s="2"/>
      <c r="D96" s="8"/>
      <c r="E96" s="8"/>
      <c r="F96" s="8"/>
      <c r="G96" s="8"/>
      <c r="H96" s="12">
        <f>SUM(H91:H95)</f>
        <v>9593</v>
      </c>
      <c r="I96" s="12"/>
      <c r="J96" s="12">
        <f>SUM(J91:J95)</f>
        <v>11129</v>
      </c>
      <c r="K96" s="21"/>
    </row>
    <row r="97" spans="1:11" ht="12.75">
      <c r="A97" s="2">
        <v>6</v>
      </c>
      <c r="B97" s="2" t="s">
        <v>73</v>
      </c>
      <c r="C97" s="2"/>
      <c r="D97" s="8"/>
      <c r="E97" s="8"/>
      <c r="F97" s="8"/>
      <c r="G97" s="8"/>
      <c r="H97" s="8"/>
      <c r="I97" s="8"/>
      <c r="J97" s="8"/>
      <c r="K97" s="8"/>
    </row>
    <row r="98" spans="1:11" ht="12.75">
      <c r="A98" s="2"/>
      <c r="B98" s="2"/>
      <c r="C98" s="6" t="s">
        <v>74</v>
      </c>
      <c r="D98" s="8"/>
      <c r="E98" s="8"/>
      <c r="F98" s="8"/>
      <c r="G98" s="8"/>
      <c r="H98" s="8">
        <f>1000+1808+2600</f>
        <v>5408</v>
      </c>
      <c r="I98" s="8"/>
      <c r="J98" s="8">
        <v>8559</v>
      </c>
      <c r="K98" s="8"/>
    </row>
    <row r="99" spans="1:11" ht="12.75">
      <c r="A99" s="2"/>
      <c r="B99" s="2"/>
      <c r="C99" s="6" t="s">
        <v>75</v>
      </c>
      <c r="D99" s="8"/>
      <c r="E99" s="8"/>
      <c r="F99" s="8"/>
      <c r="G99" s="8"/>
      <c r="H99" s="8">
        <f>3191+24+202</f>
        <v>3417</v>
      </c>
      <c r="I99" s="8"/>
      <c r="J99" s="8">
        <v>2055</v>
      </c>
      <c r="K99" s="8"/>
    </row>
    <row r="100" spans="1:11" ht="12.75">
      <c r="A100" s="2"/>
      <c r="B100" s="2"/>
      <c r="C100" s="6" t="s">
        <v>76</v>
      </c>
      <c r="D100" s="8"/>
      <c r="E100" s="8"/>
      <c r="F100" s="8"/>
      <c r="G100" s="8"/>
      <c r="H100" s="8">
        <f>2499+119</f>
        <v>2618</v>
      </c>
      <c r="I100" s="8"/>
      <c r="J100" s="8">
        <v>2248</v>
      </c>
      <c r="K100" s="8"/>
    </row>
    <row r="101" spans="1:11" ht="12.75">
      <c r="A101" s="2"/>
      <c r="B101" s="2"/>
      <c r="C101" s="6" t="s">
        <v>77</v>
      </c>
      <c r="D101" s="8"/>
      <c r="E101" s="8"/>
      <c r="F101" s="8"/>
      <c r="G101" s="8"/>
      <c r="H101" s="8">
        <v>5</v>
      </c>
      <c r="I101" s="8"/>
      <c r="J101" s="8">
        <v>5</v>
      </c>
      <c r="K101" s="8"/>
    </row>
    <row r="102" spans="1:11" ht="12.75">
      <c r="A102" s="2"/>
      <c r="B102" s="2"/>
      <c r="C102" s="6" t="s">
        <v>78</v>
      </c>
      <c r="D102" s="8"/>
      <c r="E102" s="8"/>
      <c r="F102" s="8"/>
      <c r="G102" s="8"/>
      <c r="H102" s="8">
        <f>20642-5408-3191-2499-5-502+500+27+58+24+33+38</f>
        <v>9717</v>
      </c>
      <c r="I102" s="8"/>
      <c r="J102" s="8">
        <f>20959-8559-2055-2248-5</f>
        <v>8092</v>
      </c>
      <c r="K102" s="8"/>
    </row>
    <row r="103" spans="1:11" ht="12.75">
      <c r="A103" s="2"/>
      <c r="B103" s="2"/>
      <c r="C103" s="2"/>
      <c r="D103" s="8"/>
      <c r="E103" s="8"/>
      <c r="F103" s="8"/>
      <c r="G103" s="8"/>
      <c r="H103" s="12">
        <f>SUM(H98:H102)</f>
        <v>21165</v>
      </c>
      <c r="I103" s="12"/>
      <c r="J103" s="12">
        <f>SUM(J98:J102)</f>
        <v>20959</v>
      </c>
      <c r="K103" s="21"/>
    </row>
    <row r="104" spans="1:11" ht="12.75">
      <c r="A104" s="2">
        <v>7</v>
      </c>
      <c r="B104" s="2" t="s">
        <v>79</v>
      </c>
      <c r="C104" s="2"/>
      <c r="D104" s="8"/>
      <c r="E104" s="8"/>
      <c r="F104" s="8"/>
      <c r="G104" s="8"/>
      <c r="H104" s="12">
        <f>+H96-H103</f>
        <v>-11572</v>
      </c>
      <c r="I104" s="12"/>
      <c r="J104" s="12">
        <f>+J96-J103</f>
        <v>-9830</v>
      </c>
      <c r="K104" s="21"/>
    </row>
    <row r="105" spans="1:11" ht="13.5" thickBot="1">
      <c r="A105" s="2"/>
      <c r="B105" s="2"/>
      <c r="C105" s="2"/>
      <c r="D105" s="8"/>
      <c r="E105" s="8"/>
      <c r="F105" s="8"/>
      <c r="G105" s="8"/>
      <c r="H105" s="13">
        <f>+H89+H104</f>
        <v>3215</v>
      </c>
      <c r="I105" s="13"/>
      <c r="J105" s="13">
        <f>+J89+J104</f>
        <v>5810</v>
      </c>
      <c r="K105" s="21"/>
    </row>
    <row r="106" spans="1:11" ht="13.5" thickTop="1">
      <c r="A106" s="2">
        <v>8</v>
      </c>
      <c r="B106" s="2" t="s">
        <v>80</v>
      </c>
      <c r="C106" s="2"/>
      <c r="D106" s="8"/>
      <c r="E106" s="8"/>
      <c r="F106" s="8"/>
      <c r="G106" s="8"/>
      <c r="H106" s="8"/>
      <c r="I106" s="8"/>
      <c r="J106" s="8"/>
      <c r="K106" s="8"/>
    </row>
    <row r="107" spans="1:11" ht="12.75">
      <c r="A107" s="2"/>
      <c r="B107" s="2" t="s">
        <v>81</v>
      </c>
      <c r="C107" s="2"/>
      <c r="D107" s="8"/>
      <c r="E107" s="8"/>
      <c r="F107" s="8"/>
      <c r="G107" s="8"/>
      <c r="H107" s="8">
        <v>19900</v>
      </c>
      <c r="I107" s="8"/>
      <c r="J107" s="8">
        <v>19900</v>
      </c>
      <c r="K107" s="8"/>
    </row>
    <row r="108" spans="1:11" ht="12.75">
      <c r="A108" s="2"/>
      <c r="B108" s="2" t="s">
        <v>82</v>
      </c>
      <c r="C108" s="2"/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2"/>
      <c r="B109" s="2"/>
      <c r="C109" s="6" t="s">
        <v>83</v>
      </c>
      <c r="D109" s="8"/>
      <c r="E109" s="8"/>
      <c r="F109" s="8"/>
      <c r="G109" s="8"/>
      <c r="H109" s="8">
        <v>78</v>
      </c>
      <c r="I109" s="8"/>
      <c r="J109" s="8">
        <v>78</v>
      </c>
      <c r="K109" s="8"/>
    </row>
    <row r="110" spans="1:11" ht="12.75">
      <c r="A110" s="2"/>
      <c r="B110" s="2"/>
      <c r="C110" s="6" t="s">
        <v>84</v>
      </c>
      <c r="D110" s="8"/>
      <c r="E110" s="8"/>
      <c r="F110" s="8"/>
      <c r="G110" s="8"/>
      <c r="H110" s="8">
        <v>0</v>
      </c>
      <c r="I110" s="8"/>
      <c r="J110" s="8">
        <v>0</v>
      </c>
      <c r="K110" s="8"/>
    </row>
    <row r="111" spans="1:11" ht="12.75">
      <c r="A111" s="2"/>
      <c r="B111" s="2"/>
      <c r="C111" s="6" t="s">
        <v>85</v>
      </c>
      <c r="D111" s="8"/>
      <c r="E111" s="8"/>
      <c r="F111" s="8"/>
      <c r="G111" s="8"/>
      <c r="H111" s="8">
        <v>780</v>
      </c>
      <c r="I111" s="8"/>
      <c r="J111" s="8">
        <v>780</v>
      </c>
      <c r="K111" s="8"/>
    </row>
    <row r="112" spans="1:11" ht="12.75">
      <c r="A112" s="2"/>
      <c r="B112" s="2"/>
      <c r="C112" s="6" t="s">
        <v>86</v>
      </c>
      <c r="D112" s="8"/>
      <c r="E112" s="8"/>
      <c r="F112" s="8"/>
      <c r="G112" s="8"/>
      <c r="H112" s="8">
        <v>0</v>
      </c>
      <c r="I112" s="8"/>
      <c r="J112" s="8">
        <v>0</v>
      </c>
      <c r="K112" s="8"/>
    </row>
    <row r="113" spans="1:11" ht="12.75">
      <c r="A113" s="2"/>
      <c r="B113" s="2"/>
      <c r="C113" s="6" t="s">
        <v>87</v>
      </c>
      <c r="D113" s="8"/>
      <c r="E113" s="8"/>
      <c r="F113" s="8"/>
      <c r="G113" s="8"/>
      <c r="H113" s="8">
        <f>-15432-4794-208-24-119-38-41-500-27-58-24-33-202</f>
        <v>-21500</v>
      </c>
      <c r="I113" s="8"/>
      <c r="J113" s="8">
        <v>-15640</v>
      </c>
      <c r="K113" s="8"/>
    </row>
    <row r="114" spans="1:11" ht="12.75">
      <c r="A114" s="2"/>
      <c r="B114" s="2"/>
      <c r="C114" s="6" t="s">
        <v>78</v>
      </c>
      <c r="D114" s="8"/>
      <c r="E114" s="8"/>
      <c r="F114" s="8"/>
      <c r="G114" s="8"/>
      <c r="H114" s="10">
        <v>0</v>
      </c>
      <c r="I114" s="10"/>
      <c r="J114" s="10">
        <v>0</v>
      </c>
      <c r="K114" s="21"/>
    </row>
    <row r="115" spans="1:11" ht="12.75">
      <c r="A115" s="2"/>
      <c r="B115" s="2"/>
      <c r="C115" s="2"/>
      <c r="D115" s="8"/>
      <c r="E115" s="8"/>
      <c r="F115" s="8"/>
      <c r="G115" s="8"/>
      <c r="H115" s="8">
        <f>SUM(H107:H114)</f>
        <v>-742</v>
      </c>
      <c r="I115" s="8"/>
      <c r="J115" s="8">
        <f>SUM(J107:J114)</f>
        <v>5118</v>
      </c>
      <c r="K115" s="8"/>
    </row>
    <row r="116" spans="1:11" ht="12.75">
      <c r="A116" s="2">
        <v>9</v>
      </c>
      <c r="B116" s="2" t="s">
        <v>88</v>
      </c>
      <c r="C116" s="2"/>
      <c r="D116" s="8"/>
      <c r="E116" s="8"/>
      <c r="F116" s="8"/>
      <c r="G116" s="8"/>
      <c r="H116" s="8">
        <v>0</v>
      </c>
      <c r="I116" s="8"/>
      <c r="J116" s="8">
        <v>0</v>
      </c>
      <c r="K116" s="8"/>
    </row>
    <row r="117" spans="1:11" ht="12.75">
      <c r="A117" s="2">
        <v>10</v>
      </c>
      <c r="B117" s="2" t="s">
        <v>89</v>
      </c>
      <c r="C117" s="2"/>
      <c r="D117" s="8"/>
      <c r="E117" s="8"/>
      <c r="F117" s="8"/>
      <c r="G117" s="8"/>
      <c r="H117" s="8">
        <v>3455</v>
      </c>
      <c r="I117" s="8"/>
      <c r="J117" s="8">
        <v>190</v>
      </c>
      <c r="K117" s="8"/>
    </row>
    <row r="118" spans="1:11" ht="12.75">
      <c r="A118" s="2">
        <v>11</v>
      </c>
      <c r="B118" s="2" t="s">
        <v>90</v>
      </c>
      <c r="C118" s="2"/>
      <c r="D118" s="8"/>
      <c r="E118" s="8"/>
      <c r="F118" s="8"/>
      <c r="G118" s="8"/>
      <c r="H118" s="8">
        <v>502</v>
      </c>
      <c r="I118" s="8"/>
      <c r="J118" s="8">
        <v>502</v>
      </c>
      <c r="K118" s="8"/>
    </row>
    <row r="119" spans="1:11" ht="13.5" thickBot="1">
      <c r="A119" s="2"/>
      <c r="B119" s="2"/>
      <c r="C119" s="2"/>
      <c r="D119" s="8"/>
      <c r="E119" s="8"/>
      <c r="F119" s="8"/>
      <c r="G119" s="8"/>
      <c r="H119" s="13">
        <f>SUM(H115:H118)</f>
        <v>3215</v>
      </c>
      <c r="I119" s="13"/>
      <c r="J119" s="13">
        <f>SUM(J115:J118)</f>
        <v>5810</v>
      </c>
      <c r="K119" s="21"/>
    </row>
    <row r="120" spans="1:11" ht="13.5" thickTop="1">
      <c r="A120" s="2">
        <v>12</v>
      </c>
      <c r="B120" s="2" t="s">
        <v>91</v>
      </c>
      <c r="C120" s="2"/>
      <c r="D120" s="2"/>
      <c r="E120" s="2"/>
      <c r="F120" s="2"/>
      <c r="G120" s="2"/>
      <c r="H120" s="14">
        <f>(H115-H88)/H107*100</f>
        <v>-3.7286432160804015</v>
      </c>
      <c r="I120" s="14"/>
      <c r="J120" s="14">
        <f>(J115-J88)/J107*100</f>
        <v>24.78894472361809</v>
      </c>
      <c r="K120" s="14"/>
    </row>
    <row r="121" spans="1:11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ht="12.75">
      <c r="A123" s="7" t="s">
        <v>92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ht="12.75">
      <c r="A125" s="2">
        <v>1</v>
      </c>
      <c r="B125" s="2" t="s">
        <v>93</v>
      </c>
      <c r="C125" s="2"/>
      <c r="D125" s="2"/>
      <c r="E125" s="2"/>
      <c r="F125" s="2"/>
      <c r="G125" s="2"/>
      <c r="H125" s="2"/>
      <c r="I125" s="2"/>
      <c r="J125" s="2"/>
      <c r="K125" s="2"/>
    </row>
    <row r="126" spans="1:11" ht="12.75">
      <c r="A126" s="2"/>
      <c r="B126" s="2" t="s">
        <v>94</v>
      </c>
      <c r="C126" s="2"/>
      <c r="D126" s="2"/>
      <c r="E126" s="2"/>
      <c r="F126" s="2"/>
      <c r="G126" s="2"/>
      <c r="H126" s="2"/>
      <c r="I126" s="2"/>
      <c r="J126" s="2"/>
      <c r="K126" s="2"/>
    </row>
    <row r="127" spans="1:11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ht="12.75">
      <c r="A128" s="2">
        <v>2</v>
      </c>
      <c r="B128" s="2" t="s">
        <v>103</v>
      </c>
      <c r="C128" s="2"/>
      <c r="D128" s="2"/>
      <c r="E128" s="2"/>
      <c r="F128" s="2"/>
      <c r="G128" s="2"/>
      <c r="H128" s="2"/>
      <c r="I128" s="2"/>
      <c r="J128" s="2"/>
      <c r="K128" s="2"/>
    </row>
    <row r="129" spans="1:11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ht="12.75">
      <c r="A130" s="2">
        <v>3</v>
      </c>
      <c r="B130" s="2" t="s">
        <v>105</v>
      </c>
      <c r="C130" s="2"/>
      <c r="D130" s="2"/>
      <c r="E130" s="2"/>
      <c r="F130" s="2"/>
      <c r="G130" s="2"/>
      <c r="H130" s="2"/>
      <c r="I130" s="2"/>
      <c r="J130" s="2"/>
      <c r="K130" s="2"/>
    </row>
    <row r="131" spans="1:11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ht="12.75">
      <c r="A132" s="2">
        <v>4</v>
      </c>
      <c r="B132" s="2" t="s">
        <v>106</v>
      </c>
      <c r="C132" s="2"/>
      <c r="D132" s="2"/>
      <c r="E132" s="2"/>
      <c r="F132" s="2"/>
      <c r="G132" s="2"/>
      <c r="H132" s="2"/>
      <c r="I132" s="2"/>
      <c r="J132" s="2"/>
      <c r="K132" s="2"/>
    </row>
    <row r="133" spans="1:11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ht="12.75">
      <c r="A134" s="2">
        <v>5</v>
      </c>
      <c r="B134" s="2" t="s">
        <v>104</v>
      </c>
      <c r="C134" s="2"/>
      <c r="D134" s="2"/>
      <c r="E134" s="2"/>
      <c r="F134" s="2"/>
      <c r="G134" s="2"/>
      <c r="H134" s="2"/>
      <c r="I134" s="2"/>
      <c r="J134" s="2"/>
      <c r="K134" s="2"/>
    </row>
    <row r="135" spans="1:11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ht="12.75">
      <c r="A136" s="2">
        <v>6</v>
      </c>
      <c r="B136" s="2" t="s">
        <v>107</v>
      </c>
      <c r="C136" s="2"/>
      <c r="D136" s="2"/>
      <c r="E136" s="2"/>
      <c r="F136" s="2"/>
      <c r="G136" s="2"/>
      <c r="H136" s="2"/>
      <c r="I136" s="2"/>
      <c r="J136" s="2"/>
      <c r="K136" s="2"/>
    </row>
    <row r="137" spans="1:11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ht="12.75">
      <c r="A138" s="2">
        <v>7</v>
      </c>
      <c r="B138" s="2" t="s">
        <v>123</v>
      </c>
      <c r="C138" s="2"/>
      <c r="D138" s="2"/>
      <c r="E138" s="2"/>
      <c r="F138" s="2"/>
      <c r="G138" s="2"/>
      <c r="H138" s="2"/>
      <c r="I138" s="2"/>
      <c r="J138" s="2"/>
      <c r="K138" s="2"/>
    </row>
    <row r="139" spans="1:11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ht="12.75">
      <c r="A140" s="2">
        <v>8</v>
      </c>
      <c r="B140" s="2" t="s">
        <v>108</v>
      </c>
      <c r="C140" s="2"/>
      <c r="D140" s="2"/>
      <c r="E140" s="2"/>
      <c r="F140" s="2"/>
      <c r="G140" s="2"/>
      <c r="H140" s="2"/>
      <c r="I140" s="2"/>
      <c r="J140" s="2"/>
      <c r="K140" s="2"/>
    </row>
    <row r="141" spans="1:11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ht="12.75">
      <c r="A142" s="2">
        <v>9</v>
      </c>
      <c r="B142" s="2" t="s">
        <v>135</v>
      </c>
      <c r="C142" s="2"/>
      <c r="D142" s="2"/>
      <c r="E142" s="2"/>
      <c r="F142" s="2"/>
      <c r="G142" s="2"/>
      <c r="H142" s="2"/>
      <c r="I142" s="2"/>
      <c r="J142" s="2"/>
      <c r="K142" s="2"/>
    </row>
    <row r="143" spans="1:11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ht="12.75">
      <c r="A144" s="2">
        <v>10</v>
      </c>
      <c r="B144" s="2" t="s">
        <v>109</v>
      </c>
      <c r="C144" s="2"/>
      <c r="D144" s="2"/>
      <c r="E144" s="2"/>
      <c r="F144" s="2"/>
      <c r="G144" s="2"/>
      <c r="H144" s="2"/>
      <c r="I144" s="2"/>
      <c r="J144" s="2"/>
      <c r="K144" s="2"/>
    </row>
    <row r="145" spans="1:11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ht="12.75">
      <c r="A146" s="2">
        <v>11</v>
      </c>
      <c r="B146" s="2" t="s">
        <v>110</v>
      </c>
      <c r="C146" s="2"/>
      <c r="D146" s="2"/>
      <c r="E146" s="2"/>
      <c r="F146" s="2"/>
      <c r="G146" s="2"/>
      <c r="H146" s="2"/>
      <c r="I146" s="2"/>
      <c r="J146" s="2"/>
      <c r="K146" s="2"/>
    </row>
    <row r="147" spans="1:11" ht="12.75">
      <c r="A147" s="2"/>
      <c r="B147" s="2" t="s">
        <v>95</v>
      </c>
      <c r="C147" s="2"/>
      <c r="D147" s="2"/>
      <c r="E147" s="2"/>
      <c r="F147" s="2"/>
      <c r="G147" s="2"/>
      <c r="H147" s="2"/>
      <c r="I147" s="2"/>
      <c r="J147" s="2"/>
      <c r="K147" s="2"/>
    </row>
    <row r="148" spans="1:11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ht="12.75">
      <c r="A149" s="2">
        <v>12</v>
      </c>
      <c r="B149" s="2" t="s">
        <v>96</v>
      </c>
      <c r="C149" s="2"/>
      <c r="D149" s="2"/>
      <c r="E149" s="2"/>
      <c r="F149" s="2"/>
      <c r="G149" s="2"/>
      <c r="H149" s="2"/>
      <c r="I149" s="2"/>
      <c r="J149" s="2"/>
      <c r="K149" s="2"/>
    </row>
    <row r="150" spans="1:11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ht="12.75">
      <c r="A151" s="2"/>
      <c r="B151" s="7" t="s">
        <v>97</v>
      </c>
      <c r="C151" s="2"/>
      <c r="D151" s="2"/>
      <c r="E151" s="2"/>
      <c r="F151" s="2"/>
      <c r="G151" s="2"/>
      <c r="H151" s="15" t="str">
        <f>+H82</f>
        <v>30/09/99</v>
      </c>
      <c r="I151" s="15"/>
      <c r="J151" s="15" t="str">
        <f>+J82</f>
        <v>31/12/98</v>
      </c>
      <c r="K151" s="15"/>
    </row>
    <row r="152" spans="1:11" ht="12.75">
      <c r="A152" s="2"/>
      <c r="B152" s="7"/>
      <c r="C152" s="2"/>
      <c r="D152" s="2"/>
      <c r="E152" s="2"/>
      <c r="F152" s="2"/>
      <c r="G152" s="2"/>
      <c r="H152" s="17" t="str">
        <f>+H83</f>
        <v>RM'000</v>
      </c>
      <c r="I152" s="17"/>
      <c r="J152" s="17" t="str">
        <f>+J83</f>
        <v>RM'000</v>
      </c>
      <c r="K152" s="22"/>
    </row>
    <row r="153" spans="1:11" ht="12.75">
      <c r="A153" s="2"/>
      <c r="B153" s="7"/>
      <c r="C153" s="2"/>
      <c r="D153" s="2"/>
      <c r="E153" s="2"/>
      <c r="F153" s="2"/>
      <c r="G153" s="2"/>
      <c r="H153" s="16"/>
      <c r="I153" s="16"/>
      <c r="J153" s="16"/>
      <c r="K153" s="16"/>
    </row>
    <row r="154" spans="1:11" ht="12.75">
      <c r="A154" s="2"/>
      <c r="B154" s="2" t="s">
        <v>98</v>
      </c>
      <c r="C154" s="2"/>
      <c r="D154" s="2"/>
      <c r="E154" s="2"/>
      <c r="F154" s="2"/>
      <c r="G154" s="2"/>
      <c r="H154" s="18">
        <f>+H98-H155</f>
        <v>4908</v>
      </c>
      <c r="I154" s="18"/>
      <c r="J154" s="18">
        <v>3554</v>
      </c>
      <c r="K154" s="18"/>
    </row>
    <row r="155" spans="1:11" ht="12.75">
      <c r="A155" s="2"/>
      <c r="B155" s="2" t="s">
        <v>99</v>
      </c>
      <c r="C155" s="2"/>
      <c r="D155" s="2"/>
      <c r="E155" s="2"/>
      <c r="F155" s="2"/>
      <c r="G155" s="2"/>
      <c r="H155" s="18">
        <v>500</v>
      </c>
      <c r="I155" s="18"/>
      <c r="J155" s="18">
        <v>5006</v>
      </c>
      <c r="K155" s="18"/>
    </row>
    <row r="156" spans="1:11" ht="12.75">
      <c r="A156" s="2"/>
      <c r="B156" s="2"/>
      <c r="C156" s="2"/>
      <c r="D156" s="2"/>
      <c r="E156" s="2"/>
      <c r="F156" s="2"/>
      <c r="G156" s="2"/>
      <c r="H156" s="19">
        <f>SUM(H154:H155)</f>
        <v>5408</v>
      </c>
      <c r="I156" s="19"/>
      <c r="J156" s="19">
        <f>SUM(J154:J155)</f>
        <v>8560</v>
      </c>
      <c r="K156" s="23"/>
    </row>
    <row r="157" spans="1:11" ht="12.75">
      <c r="A157" s="2"/>
      <c r="B157" s="7" t="s">
        <v>100</v>
      </c>
      <c r="C157" s="2"/>
      <c r="D157" s="2"/>
      <c r="E157" s="2"/>
      <c r="F157" s="2"/>
      <c r="G157" s="2"/>
      <c r="H157" s="18"/>
      <c r="I157" s="18"/>
      <c r="J157" s="18"/>
      <c r="K157" s="18"/>
    </row>
    <row r="158" spans="1:11" ht="12.75">
      <c r="A158" s="2"/>
      <c r="B158" s="2" t="s">
        <v>98</v>
      </c>
      <c r="C158" s="2"/>
      <c r="D158" s="2"/>
      <c r="E158" s="2"/>
      <c r="F158" s="2"/>
      <c r="G158" s="2"/>
      <c r="H158" s="18">
        <v>0</v>
      </c>
      <c r="I158" s="18"/>
      <c r="J158" s="18">
        <v>0</v>
      </c>
      <c r="K158" s="18"/>
    </row>
    <row r="159" spans="1:11" ht="12.75">
      <c r="A159" s="2"/>
      <c r="B159" s="2" t="s">
        <v>99</v>
      </c>
      <c r="C159" s="2"/>
      <c r="D159" s="2"/>
      <c r="E159" s="2"/>
      <c r="F159" s="2"/>
      <c r="G159" s="2"/>
      <c r="H159" s="18">
        <f>+H117</f>
        <v>3455</v>
      </c>
      <c r="I159" s="18"/>
      <c r="J159" s="18">
        <v>190</v>
      </c>
      <c r="K159" s="18"/>
    </row>
    <row r="160" spans="1:11" ht="12.75">
      <c r="A160" s="2"/>
      <c r="B160" s="2"/>
      <c r="C160" s="2"/>
      <c r="D160" s="2"/>
      <c r="E160" s="2"/>
      <c r="F160" s="2"/>
      <c r="G160" s="2"/>
      <c r="H160" s="19">
        <f>SUM(H158:H159)</f>
        <v>3455</v>
      </c>
      <c r="I160" s="19"/>
      <c r="J160" s="19">
        <f>SUM(J158:J159)</f>
        <v>190</v>
      </c>
      <c r="K160" s="23"/>
    </row>
    <row r="161" spans="1:11" ht="12.75">
      <c r="A161" s="2"/>
      <c r="B161" s="2" t="s">
        <v>111</v>
      </c>
      <c r="C161" s="2"/>
      <c r="D161" s="2"/>
      <c r="E161" s="2"/>
      <c r="F161" s="2"/>
      <c r="G161" s="2"/>
      <c r="H161" s="2"/>
      <c r="I161" s="2"/>
      <c r="J161" s="2"/>
      <c r="K161" s="2"/>
    </row>
    <row r="162" spans="1:11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ht="12.75">
      <c r="A163" s="2">
        <v>13</v>
      </c>
      <c r="B163" s="2" t="s">
        <v>136</v>
      </c>
      <c r="C163" s="2"/>
      <c r="D163" s="2"/>
      <c r="E163" s="2"/>
      <c r="F163" s="2"/>
      <c r="G163" s="2"/>
      <c r="H163" s="15" t="str">
        <f>+H151</f>
        <v>30/09/99</v>
      </c>
      <c r="I163" s="15"/>
      <c r="J163" s="15" t="str">
        <f>+J151</f>
        <v>31/12/98</v>
      </c>
      <c r="K163" s="15"/>
    </row>
    <row r="164" spans="1:11" ht="12.75">
      <c r="A164" s="2"/>
      <c r="B164" s="2"/>
      <c r="C164" s="2"/>
      <c r="D164" s="2"/>
      <c r="E164" s="2"/>
      <c r="F164" s="2"/>
      <c r="G164" s="2"/>
      <c r="H164" s="17" t="str">
        <f>+H152</f>
        <v>RM'000</v>
      </c>
      <c r="I164" s="17"/>
      <c r="J164" s="17" t="str">
        <f>+J152</f>
        <v>RM'000</v>
      </c>
      <c r="K164" s="22"/>
    </row>
    <row r="165" spans="1:11" ht="12.75">
      <c r="A165" s="2"/>
      <c r="B165" s="2"/>
      <c r="C165" s="2" t="s">
        <v>101</v>
      </c>
      <c r="D165" s="2"/>
      <c r="E165" s="2"/>
      <c r="F165" s="2"/>
      <c r="G165" s="2"/>
      <c r="H165" s="18">
        <v>0</v>
      </c>
      <c r="I165" s="18"/>
      <c r="J165" s="18">
        <v>155155</v>
      </c>
      <c r="K165" s="18"/>
    </row>
    <row r="166" spans="1:11" ht="12.75">
      <c r="A166" s="2"/>
      <c r="B166" s="2"/>
      <c r="C166" s="2" t="s">
        <v>102</v>
      </c>
      <c r="D166" s="2"/>
      <c r="E166" s="2"/>
      <c r="F166" s="2"/>
      <c r="G166" s="2"/>
      <c r="H166" s="24">
        <v>0</v>
      </c>
      <c r="I166" s="24"/>
      <c r="J166" s="24">
        <v>0</v>
      </c>
      <c r="K166" s="18"/>
    </row>
    <row r="167" spans="1:11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ht="12.75">
      <c r="A168" s="2">
        <v>14</v>
      </c>
      <c r="B168" s="2" t="s">
        <v>112</v>
      </c>
      <c r="C168" s="2"/>
      <c r="D168" s="2"/>
      <c r="E168" s="2"/>
      <c r="F168" s="2"/>
      <c r="G168" s="2"/>
      <c r="H168" s="2"/>
      <c r="I168" s="2"/>
      <c r="J168" s="2"/>
      <c r="K168" s="2"/>
    </row>
    <row r="169" spans="1:11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ht="12.75">
      <c r="A170" s="2">
        <v>15</v>
      </c>
      <c r="B170" s="2" t="s">
        <v>137</v>
      </c>
      <c r="C170" s="2"/>
      <c r="D170" s="2"/>
      <c r="E170" s="2"/>
      <c r="F170" s="2"/>
      <c r="G170" s="2"/>
      <c r="H170" s="2"/>
      <c r="I170" s="2"/>
      <c r="J170" s="2"/>
      <c r="K170" s="2"/>
    </row>
    <row r="171" spans="1:11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ht="12.75">
      <c r="A172" s="2">
        <v>16</v>
      </c>
      <c r="B172" s="2" t="s">
        <v>113</v>
      </c>
      <c r="C172" s="2"/>
      <c r="D172" s="2"/>
      <c r="E172" s="2"/>
      <c r="F172" s="2"/>
      <c r="G172" s="2"/>
      <c r="H172" s="2"/>
      <c r="I172" s="2"/>
      <c r="J172" s="2"/>
      <c r="K172" s="2"/>
    </row>
    <row r="173" spans="1:11" ht="12.75">
      <c r="A173" s="2"/>
      <c r="B173" s="2" t="s">
        <v>114</v>
      </c>
      <c r="C173" s="2"/>
      <c r="D173" s="2"/>
      <c r="E173" s="2"/>
      <c r="F173" s="2"/>
      <c r="G173" s="2"/>
      <c r="H173" s="2"/>
      <c r="I173" s="2"/>
      <c r="J173" s="2"/>
      <c r="K173" s="2"/>
    </row>
    <row r="174" spans="1:11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ht="12.75">
      <c r="A175" s="2">
        <v>17</v>
      </c>
      <c r="B175" s="2" t="s">
        <v>138</v>
      </c>
      <c r="C175" s="2"/>
      <c r="D175" s="2"/>
      <c r="E175" s="2"/>
      <c r="F175" s="2"/>
      <c r="G175" s="2"/>
      <c r="H175" s="2"/>
      <c r="I175" s="2"/>
      <c r="J175" s="2"/>
      <c r="K175" s="2"/>
    </row>
    <row r="176" spans="1:11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ht="12.75">
      <c r="A177" s="2">
        <v>18</v>
      </c>
      <c r="B177" s="2" t="s">
        <v>124</v>
      </c>
      <c r="C177" s="2"/>
      <c r="D177" s="2"/>
      <c r="E177" s="2"/>
      <c r="F177" s="2"/>
      <c r="G177" s="2"/>
      <c r="H177" s="2"/>
      <c r="I177" s="2"/>
      <c r="J177" s="2"/>
      <c r="K177" s="2"/>
    </row>
    <row r="178" spans="1:11" ht="12.75">
      <c r="A178" s="2"/>
      <c r="B178" s="2"/>
      <c r="C178" s="2" t="s">
        <v>149</v>
      </c>
      <c r="D178" s="2"/>
      <c r="E178" s="2"/>
      <c r="F178" s="2"/>
      <c r="G178" s="2"/>
      <c r="H178" s="2"/>
      <c r="I178" s="2"/>
      <c r="J178" s="2"/>
      <c r="K178" s="2"/>
    </row>
    <row r="179" spans="1:11" ht="12.75">
      <c r="A179" s="2"/>
      <c r="B179" s="2"/>
      <c r="C179" s="2" t="s">
        <v>130</v>
      </c>
      <c r="D179" s="2"/>
      <c r="E179" s="2"/>
      <c r="F179" s="2"/>
      <c r="G179" s="2"/>
      <c r="H179" s="2"/>
      <c r="I179" s="2"/>
      <c r="J179" s="2"/>
      <c r="K179" s="2"/>
    </row>
    <row r="180" spans="1:11" ht="12.75">
      <c r="A180" s="2"/>
      <c r="B180" s="2"/>
      <c r="C180" s="2" t="s">
        <v>125</v>
      </c>
      <c r="D180" s="2"/>
      <c r="E180" s="2"/>
      <c r="F180" s="2"/>
      <c r="G180" s="2"/>
      <c r="H180" s="2"/>
      <c r="I180" s="2"/>
      <c r="J180" s="2"/>
      <c r="K180" s="2"/>
    </row>
    <row r="181" spans="1:11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ht="12.75">
      <c r="A182" s="2">
        <v>19</v>
      </c>
      <c r="B182" s="2" t="s">
        <v>126</v>
      </c>
      <c r="C182" s="2"/>
      <c r="D182" s="2"/>
      <c r="E182" s="2"/>
      <c r="F182" s="2"/>
      <c r="G182" s="2"/>
      <c r="H182" s="2"/>
      <c r="I182" s="2"/>
      <c r="J182" s="2"/>
      <c r="K182" s="2"/>
    </row>
    <row r="183" spans="1:11" ht="12.75">
      <c r="A183" s="2"/>
      <c r="B183" s="2"/>
      <c r="C183" s="2" t="s">
        <v>127</v>
      </c>
      <c r="D183" s="2"/>
      <c r="E183" s="2"/>
      <c r="F183" s="2"/>
      <c r="G183" s="2"/>
      <c r="H183" s="2"/>
      <c r="I183" s="2"/>
      <c r="J183" s="2"/>
      <c r="K183" s="2"/>
    </row>
    <row r="184" spans="1:11" ht="12.75">
      <c r="A184" s="2"/>
      <c r="B184" s="2"/>
      <c r="C184" s="2" t="s">
        <v>128</v>
      </c>
      <c r="D184" s="2"/>
      <c r="E184" s="2"/>
      <c r="F184" s="2"/>
      <c r="G184" s="2"/>
      <c r="H184" s="2"/>
      <c r="I184" s="2"/>
      <c r="J184" s="2"/>
      <c r="K184" s="2"/>
    </row>
    <row r="185" spans="1:11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 ht="12.75">
      <c r="A186" s="2">
        <v>20</v>
      </c>
      <c r="B186" s="2" t="s">
        <v>129</v>
      </c>
      <c r="C186" s="2"/>
      <c r="D186" s="2"/>
      <c r="E186" s="2"/>
      <c r="F186" s="2"/>
      <c r="G186" s="2"/>
      <c r="H186" s="2"/>
      <c r="I186" s="2"/>
      <c r="J186" s="2"/>
      <c r="K186" s="2"/>
    </row>
    <row r="187" spans="1:11" ht="12.75">
      <c r="A187" s="2"/>
      <c r="B187" s="2"/>
      <c r="C187" s="2" t="s">
        <v>139</v>
      </c>
      <c r="D187" s="2"/>
      <c r="E187" s="2"/>
      <c r="F187" s="2"/>
      <c r="G187" s="2"/>
      <c r="H187" s="2"/>
      <c r="I187" s="2"/>
      <c r="J187" s="2"/>
      <c r="K187" s="2"/>
    </row>
    <row r="188" spans="1:11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 ht="12.75">
      <c r="A189" s="2">
        <v>21</v>
      </c>
      <c r="B189" s="2" t="s">
        <v>115</v>
      </c>
      <c r="C189" s="2"/>
      <c r="D189" s="2"/>
      <c r="E189" s="2"/>
      <c r="F189" s="2"/>
      <c r="G189" s="2"/>
      <c r="H189" s="2"/>
      <c r="I189" s="2"/>
      <c r="J189" s="2"/>
      <c r="K189" s="2"/>
    </row>
    <row r="190" spans="1:11" ht="12.75">
      <c r="A190" s="2"/>
      <c r="B190" s="2"/>
      <c r="C190" s="2" t="s">
        <v>116</v>
      </c>
      <c r="D190" s="2"/>
      <c r="E190" s="2"/>
      <c r="F190" s="2"/>
      <c r="G190" s="2"/>
      <c r="H190" s="2"/>
      <c r="I190" s="2"/>
      <c r="J190" s="2"/>
      <c r="K190" s="2"/>
    </row>
    <row r="191" spans="1:11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 ht="12.75">
      <c r="A192" s="2">
        <v>22</v>
      </c>
      <c r="B192" s="2" t="s">
        <v>140</v>
      </c>
      <c r="C192" s="2"/>
      <c r="D192" s="2"/>
      <c r="E192" s="2"/>
      <c r="F192" s="2"/>
      <c r="G192" s="2"/>
      <c r="H192" s="2"/>
      <c r="I192" s="2"/>
      <c r="J192" s="2"/>
      <c r="K192" s="2"/>
    </row>
    <row r="193" spans="1:3" ht="12.75">
      <c r="A193" s="2"/>
      <c r="B193" s="2"/>
      <c r="C193" s="2" t="s">
        <v>141</v>
      </c>
    </row>
    <row r="194" spans="1:3" ht="12.75">
      <c r="A194" s="2"/>
      <c r="B194" s="2"/>
      <c r="C194" s="2"/>
    </row>
    <row r="195" spans="1:3" ht="12.75">
      <c r="A195" s="2" t="s">
        <v>142</v>
      </c>
      <c r="B195" s="2"/>
      <c r="C195" s="2"/>
    </row>
    <row r="196" spans="1:3" ht="12.75">
      <c r="A196" s="1" t="s">
        <v>143</v>
      </c>
      <c r="C196" s="2"/>
    </row>
    <row r="197" spans="1:3" ht="12.75">
      <c r="A197" s="1" t="s">
        <v>144</v>
      </c>
      <c r="C197" s="2"/>
    </row>
    <row r="198" spans="1:3" ht="12.75">
      <c r="A198" t="s">
        <v>145</v>
      </c>
      <c r="C198" s="2"/>
    </row>
    <row r="199" ht="12.75">
      <c r="C199" s="2"/>
    </row>
    <row r="200" spans="1:3" ht="12.75">
      <c r="A200" s="28" t="s">
        <v>148</v>
      </c>
      <c r="C200" s="2"/>
    </row>
    <row r="201" ht="12.75">
      <c r="C201" s="2"/>
    </row>
    <row r="202" ht="12.75">
      <c r="C202" s="2"/>
    </row>
    <row r="203" ht="12.75">
      <c r="C203" s="2"/>
    </row>
    <row r="204" ht="12.75">
      <c r="C204" s="2"/>
    </row>
    <row r="205" ht="12.75">
      <c r="C205" s="2"/>
    </row>
    <row r="206" ht="12.75">
      <c r="C206" s="2"/>
    </row>
    <row r="207" ht="12.75">
      <c r="C207" s="2"/>
    </row>
    <row r="208" ht="12.75">
      <c r="C208" s="2"/>
    </row>
    <row r="209" ht="12.75">
      <c r="C209" s="2"/>
    </row>
    <row r="210" ht="12.75">
      <c r="C210" s="2"/>
    </row>
    <row r="211" ht="12.75">
      <c r="C211" s="2"/>
    </row>
    <row r="212" ht="12.75">
      <c r="C212" s="2"/>
    </row>
    <row r="213" ht="12.75">
      <c r="C213" s="2"/>
    </row>
    <row r="214" ht="12.75">
      <c r="C214" s="2"/>
    </row>
    <row r="215" ht="12.75">
      <c r="C215" s="2"/>
    </row>
    <row r="216" ht="12.75">
      <c r="C216" s="2"/>
    </row>
    <row r="217" ht="12.75">
      <c r="C217" s="2"/>
    </row>
    <row r="218" ht="12.75">
      <c r="C218" s="2"/>
    </row>
    <row r="219" ht="12.75">
      <c r="C219" s="2"/>
    </row>
    <row r="220" ht="12.75">
      <c r="C220" s="2"/>
    </row>
    <row r="221" ht="12.75">
      <c r="C221" s="2"/>
    </row>
    <row r="222" ht="12.75">
      <c r="C222" s="2"/>
    </row>
    <row r="223" ht="12.75">
      <c r="C223" s="2"/>
    </row>
    <row r="224" ht="12.75">
      <c r="C224" s="2"/>
    </row>
    <row r="225" ht="12.75">
      <c r="C225" s="2"/>
    </row>
    <row r="226" ht="12.75">
      <c r="C226" s="2"/>
    </row>
    <row r="227" ht="12.75">
      <c r="C227" s="2"/>
    </row>
    <row r="228" ht="12.75">
      <c r="C228" s="2"/>
    </row>
    <row r="229" ht="12.75">
      <c r="C229" s="2"/>
    </row>
    <row r="230" ht="12.75">
      <c r="C230" s="2"/>
    </row>
    <row r="231" ht="12.75">
      <c r="C231" s="2"/>
    </row>
    <row r="232" ht="12.75">
      <c r="C232" s="2"/>
    </row>
    <row r="233" ht="12.75">
      <c r="C233" s="2"/>
    </row>
    <row r="234" ht="12.75">
      <c r="C234" s="2"/>
    </row>
    <row r="235" ht="12.75">
      <c r="C235" s="2"/>
    </row>
    <row r="236" ht="12.75">
      <c r="C236" s="2"/>
    </row>
  </sheetData>
  <mergeCells count="17">
    <mergeCell ref="J13:K13"/>
    <mergeCell ref="J14:K14"/>
    <mergeCell ref="J15:K15"/>
    <mergeCell ref="D10:G10"/>
    <mergeCell ref="H10:J10"/>
    <mergeCell ref="D11:E11"/>
    <mergeCell ref="D12:E12"/>
    <mergeCell ref="J11:K11"/>
    <mergeCell ref="J12:K12"/>
    <mergeCell ref="D13:E13"/>
    <mergeCell ref="D14:E14"/>
    <mergeCell ref="D15:E15"/>
    <mergeCell ref="F11:G11"/>
    <mergeCell ref="F12:G12"/>
    <mergeCell ref="F13:G13"/>
    <mergeCell ref="F14:G14"/>
    <mergeCell ref="F15:G15"/>
  </mergeCells>
  <printOptions/>
  <pageMargins left="0.75" right="0.75" top="1" bottom="1" header="0.5" footer="0.5"/>
  <pageSetup fitToHeight="14" fitToWidth="1" horizontalDpi="180" verticalDpi="180" orientation="portrait" scale="91" r:id="rId1"/>
  <headerFooter alignWithMargins="0">
    <oddHeader xml:space="preserve">&amp;R&amp;8&amp;D ; &amp;T </oddHeader>
    <oddFooter>&amp;L&amp;8&amp;F ; &amp;A&amp;R&amp;P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Carpets Int'l Malaysia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Fakhrul Azman Nawi</dc:creator>
  <cp:keywords/>
  <dc:description/>
  <cp:lastModifiedBy>Rafidi Othman</cp:lastModifiedBy>
  <cp:lastPrinted>1999-11-30T09:45:22Z</cp:lastPrinted>
  <dcterms:created xsi:type="dcterms:W3CDTF">1999-11-23T00:58:33Z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