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46" yWindow="210" windowWidth="12120" windowHeight="8280" activeTab="0"/>
  </bookViews>
  <sheets>
    <sheet name="CPL" sheetId="1" r:id="rId1"/>
    <sheet name="CPL(2)" sheetId="2" r:id="rId2"/>
    <sheet name="CBS" sheetId="3" r:id="rId3"/>
    <sheet name="CCIE" sheetId="4" r:id="rId4"/>
    <sheet name="CCF" sheetId="5" r:id="rId5"/>
  </sheets>
  <definedNames>
    <definedName name="_xlnm.Print_Area" localSheetId="2">'CBS'!$A$1:$E$56</definedName>
    <definedName name="_xlnm.Print_Area" localSheetId="4">'CCF'!$A$1:$F$75</definedName>
    <definedName name="_xlnm.Print_Area" localSheetId="1">'CPL(2)'!$A$1:$I$60</definedName>
  </definedNames>
  <calcPr fullCalcOnLoad="1" fullPrecision="0"/>
</workbook>
</file>

<file path=xl/sharedStrings.xml><?xml version="1.0" encoding="utf-8"?>
<sst xmlns="http://schemas.openxmlformats.org/spreadsheetml/2006/main" count="232" uniqueCount="155">
  <si>
    <t>CONDENSED CONSOLIDATED INCOME STATEMENTS</t>
  </si>
  <si>
    <t>INDIVIDUAL QUARTER</t>
  </si>
  <si>
    <t>CUMULATIVE QUARTER</t>
  </si>
  <si>
    <t>CURRENT YEAR</t>
  </si>
  <si>
    <t>PRECEDING YEAR</t>
  </si>
  <si>
    <t>CORRESPONDING</t>
  </si>
  <si>
    <t>QUARTER</t>
  </si>
  <si>
    <t>PERIOD</t>
  </si>
  <si>
    <t>RM'000</t>
  </si>
  <si>
    <t>Revenue</t>
  </si>
  <si>
    <t>share (sen)</t>
  </si>
  <si>
    <t>AS AT PRECEDING FINANCIAL YEAR</t>
  </si>
  <si>
    <t>END</t>
  </si>
  <si>
    <t>Gross interest income</t>
  </si>
  <si>
    <t>Gross interest expense</t>
  </si>
  <si>
    <t>Taxation</t>
  </si>
  <si>
    <t>Minority Interest</t>
  </si>
  <si>
    <t>- basic (sen)</t>
  </si>
  <si>
    <t>- diluted (sen)</t>
  </si>
  <si>
    <t>Dividend per share (sen)</t>
  </si>
  <si>
    <t xml:space="preserve">AS AT PRECEDING FINANCIAL YEAR </t>
  </si>
  <si>
    <t>CONDENSED CONSOLIDATED BALANCE SHEET</t>
  </si>
  <si>
    <t>As at</t>
  </si>
  <si>
    <t>Property, plant and equipment</t>
  </si>
  <si>
    <t>Current Assets</t>
  </si>
  <si>
    <t>Inventories</t>
  </si>
  <si>
    <t>Current Liabilities</t>
  </si>
  <si>
    <t>Share capital</t>
  </si>
  <si>
    <t>Share premium</t>
  </si>
  <si>
    <t>Merger deficit</t>
  </si>
  <si>
    <t>Minority interests</t>
  </si>
  <si>
    <t>CONDENSED CONSOLIDATED CASH FLOW STATEMENTS</t>
  </si>
  <si>
    <t>Non-cash items</t>
  </si>
  <si>
    <t>Non-operating items</t>
  </si>
  <si>
    <t>Changes in working capital</t>
  </si>
  <si>
    <t>Tax paid</t>
  </si>
  <si>
    <t>Interest paid</t>
  </si>
  <si>
    <t>Interest received</t>
  </si>
  <si>
    <t xml:space="preserve">CONDENSED CONSOLIDATED STATEMENTS OF CHANGES IN EQUITY </t>
  </si>
  <si>
    <t>Share Capital</t>
  </si>
  <si>
    <t>Total</t>
  </si>
  <si>
    <t>Accumulated loss</t>
  </si>
  <si>
    <t>Warrants</t>
  </si>
  <si>
    <t>Short term borrowings</t>
  </si>
  <si>
    <t>N/A</t>
  </si>
  <si>
    <t>Capital reserve</t>
  </si>
  <si>
    <t>Accumulated losses</t>
  </si>
  <si>
    <t xml:space="preserve">QUARTER </t>
  </si>
  <si>
    <t xml:space="preserve">TO DATE </t>
  </si>
  <si>
    <t>Cash Flow from Operating Activities</t>
  </si>
  <si>
    <t>Adjustment for :-</t>
  </si>
  <si>
    <t>Repayment of borrowings</t>
  </si>
  <si>
    <t>Repayment of liability portion of ICULS</t>
  </si>
  <si>
    <t>DATAPREP HOLDINGS BHD  (Company No. : 183059-H)</t>
  </si>
  <si>
    <t>AS AT END OF CURRENT QUARTER</t>
  </si>
  <si>
    <t xml:space="preserve">Deposits, Cash and Bank Balances </t>
  </si>
  <si>
    <t>Cash and cash equivalents</t>
  </si>
  <si>
    <t>Drawdown of borrowings</t>
  </si>
  <si>
    <t>SUMMARY OF KEY FINANCIAL INFORMATION</t>
  </si>
  <si>
    <t>ADDITIONAL INFORMATION</t>
  </si>
  <si>
    <t>Trade receivables</t>
  </si>
  <si>
    <t>Other payables</t>
  </si>
  <si>
    <t>Trade payables</t>
  </si>
  <si>
    <t>Total equity</t>
  </si>
  <si>
    <t>ASSETS</t>
  </si>
  <si>
    <t>Non-current assets</t>
  </si>
  <si>
    <t>Intangible assets</t>
  </si>
  <si>
    <t>Total assets</t>
  </si>
  <si>
    <t>EQUITY AND LIABILITIES</t>
  </si>
  <si>
    <t>Non-current liabilities</t>
  </si>
  <si>
    <t>Total current liabilities</t>
  </si>
  <si>
    <t>Total liabilities</t>
  </si>
  <si>
    <t>Total equity and liabilities</t>
  </si>
  <si>
    <t>Audited</t>
  </si>
  <si>
    <t xml:space="preserve">Net assets per share </t>
  </si>
  <si>
    <t>attributable to ordinary equity</t>
  </si>
  <si>
    <t>to ordinary equity holders</t>
  </si>
  <si>
    <t>per share (sen)</t>
  </si>
  <si>
    <t xml:space="preserve">Proposed/Declared Dividend </t>
  </si>
  <si>
    <t>Other receivables</t>
  </si>
  <si>
    <t>Cash flow from Investing Activites</t>
  </si>
  <si>
    <t>Cash flow from Financing Activities</t>
  </si>
  <si>
    <t xml:space="preserve">Attributed to : </t>
  </si>
  <si>
    <t>Net assets per share (RM)</t>
  </si>
  <si>
    <t>holders of the Company (RM)</t>
  </si>
  <si>
    <t>Equity holders of the Company</t>
  </si>
  <si>
    <t>Deposits, cash and bank balances</t>
  </si>
  <si>
    <t>Equity attributable to equity holders of the Company</t>
  </si>
  <si>
    <t>Cash and bank balances</t>
  </si>
  <si>
    <t>of the Company</t>
  </si>
  <si>
    <t>Deferred tax assets</t>
  </si>
  <si>
    <t xml:space="preserve">Irredeemable Convertible Unsecured Loan </t>
  </si>
  <si>
    <t>Long term borrowings</t>
  </si>
  <si>
    <t>Less: Bank overdraft</t>
  </si>
  <si>
    <t>Finance costs</t>
  </si>
  <si>
    <t>Payment of hire purchase liabilities</t>
  </si>
  <si>
    <t>Unaudited</t>
  </si>
  <si>
    <t>ICULS - Equity  Component</t>
  </si>
  <si>
    <t>Tax recoverable</t>
  </si>
  <si>
    <t>Cash and cash equivalents at beginning of the year</t>
  </si>
  <si>
    <t>At 1 April 2007</t>
  </si>
  <si>
    <t>Cash and cash equivalents at end of the period</t>
  </si>
  <si>
    <t>Profit for the period</t>
  </si>
  <si>
    <t>Net cash used in investing activities</t>
  </si>
  <si>
    <t xml:space="preserve">Profit attributable </t>
  </si>
  <si>
    <t>Proceeds from disposal of shares in a subsidiary</t>
  </si>
  <si>
    <t xml:space="preserve">Cash and cash equivalents at end of the financial period comprise the following: </t>
  </si>
  <si>
    <t>Proceeds from the issuance of ordinary shares</t>
  </si>
  <si>
    <t>Proceeds from disposal of plant and equipment</t>
  </si>
  <si>
    <t>Dividends paid to minority shareholders of a subsidiary</t>
  </si>
  <si>
    <t>Acquisition of plant and equipment and intangible assets</t>
  </si>
  <si>
    <t>N2</t>
  </si>
  <si>
    <t>Current Quarter</t>
  </si>
  <si>
    <t>Current Year to date</t>
  </si>
  <si>
    <t>31/12/07</t>
  </si>
  <si>
    <t>Provision for doubtful debt</t>
  </si>
  <si>
    <t>Provision For Doubtful Debt</t>
  </si>
  <si>
    <t xml:space="preserve">Revenue </t>
  </si>
  <si>
    <t xml:space="preserve">   Stocks ("ICULS") - equity component</t>
  </si>
  <si>
    <t>31.03.2008</t>
  </si>
  <si>
    <t>Proceeds from the issuance of ESOS</t>
  </si>
  <si>
    <t>Foreign exchange translation differences</t>
  </si>
  <si>
    <t>Issue of ordinary shares of a subsidiary to minority shareholders</t>
  </si>
  <si>
    <t>Foreign exchange reserve</t>
  </si>
  <si>
    <t>Total Equity</t>
  </si>
  <si>
    <t>Operating profit before working capital changes</t>
  </si>
  <si>
    <t>&lt;-------------------------------Attributable to the equity holders of the Company-----------------------------------------&gt;</t>
  </si>
  <si>
    <t>&lt;------------------------------------------Non-distributable--------------------------------------------&gt;</t>
  </si>
  <si>
    <t>Expiry of unexercised warrants</t>
  </si>
  <si>
    <t xml:space="preserve">Deposits with licensed commercial banks </t>
  </si>
  <si>
    <t>Deposits with licensed investment bank</t>
  </si>
  <si>
    <t>[30/06/2008]</t>
  </si>
  <si>
    <t>[30/06/2007]</t>
  </si>
  <si>
    <t>AS AT 30 JUNE 2008</t>
  </si>
  <si>
    <t>30.06.2008</t>
  </si>
  <si>
    <t>At 1 April 2008</t>
  </si>
  <si>
    <t>At 30 June 2008</t>
  </si>
  <si>
    <t>At 30 June 2007</t>
  </si>
  <si>
    <t>Three Months Ended</t>
  </si>
  <si>
    <t>30.06.2007</t>
  </si>
  <si>
    <t xml:space="preserve">Operating Expenses </t>
  </si>
  <si>
    <t xml:space="preserve">Other Operating Income </t>
  </si>
  <si>
    <t>Effect of exchange rate fluctuation</t>
  </si>
  <si>
    <t>FOR THE FIRST QUARTER ENDED 30 JUNE 2008</t>
  </si>
  <si>
    <t>Profit before tax</t>
  </si>
  <si>
    <t>(Loss) / profit for the period</t>
  </si>
  <si>
    <t>(Loss) / profit after tax</t>
  </si>
  <si>
    <t>Earnings per share :</t>
  </si>
  <si>
    <t>Net cash generated from / (used in) operating activities</t>
  </si>
  <si>
    <t>Net cash used in financing activities</t>
  </si>
  <si>
    <t>Net decrease in cash and cash equivalents</t>
  </si>
  <si>
    <t>Profit from operations</t>
  </si>
  <si>
    <t>Profit / (loss) for the period</t>
  </si>
  <si>
    <t>Cash generated from / (used in) operations</t>
  </si>
  <si>
    <t xml:space="preserve">Basic earnings per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</si>
</sst>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 ;[Red]\-#,##0\ "/>
    <numFmt numFmtId="173" formatCode="0_ ;[Red]\-0\ "/>
    <numFmt numFmtId="174" formatCode="#,##0.00_ ;[Red]\-#,##0.00\ "/>
    <numFmt numFmtId="175" formatCode="_-* #,##0.0_-;\-* #,##0.0_-;_-* &quot;-&quot;??_-;_-@_-"/>
    <numFmt numFmtId="176" formatCode="_-* #,##0_-;\-* #,##0_-;_-* &quot;-&quot;??_-;_-@_-"/>
    <numFmt numFmtId="177" formatCode="#,##0;[Red]#,##0"/>
    <numFmt numFmtId="178" formatCode="0.0%"/>
    <numFmt numFmtId="179" formatCode="_-* #,##0.000_-;\-* #,##0.000_-;_-* &quot;-&quot;??_-;_-@_-"/>
    <numFmt numFmtId="180" formatCode="_(* #,##0.0_);_(* \(#,##0.0\);_(* &quot;-&quot;??_);_(@_)"/>
    <numFmt numFmtId="181" formatCode="_(* #,##0_);_(* \(#,##0\);_(* &quot;-&quot;??_);_(@_)"/>
    <numFmt numFmtId="182" formatCode="_(* #,##0.0_);_(* \(#,##0.0\);_(* &quot;-&quot;_);_(@_)"/>
    <numFmt numFmtId="183" formatCode="_(* #,##0.00_);_(* \(#,##0.00\);_(* &quot;-&quot;_);_(@_)"/>
  </numFmts>
  <fonts count="12">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b/>
      <sz val="16"/>
      <name val="Arial"/>
      <family val="2"/>
    </font>
    <font>
      <sz val="16"/>
      <name val="Arial"/>
      <family val="2"/>
    </font>
    <font>
      <b/>
      <u val="single"/>
      <sz val="16"/>
      <name val="Arial"/>
      <family val="2"/>
    </font>
    <font>
      <u val="single"/>
      <sz val="16"/>
      <name val="Arial"/>
      <family val="2"/>
    </font>
    <font>
      <sz val="10"/>
      <color indexed="12"/>
      <name val="Arial"/>
      <family val="0"/>
    </font>
    <font>
      <b/>
      <i/>
      <sz val="10"/>
      <name val="Arial"/>
      <family val="2"/>
    </font>
    <font>
      <i/>
      <sz val="10"/>
      <name val="Arial"/>
      <family val="2"/>
    </font>
  </fonts>
  <fills count="2">
    <fill>
      <patternFill/>
    </fill>
    <fill>
      <patternFill patternType="gray125"/>
    </fill>
  </fills>
  <borders count="21">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double"/>
    </border>
    <border>
      <left>
        <color indexed="63"/>
      </left>
      <right>
        <color indexed="63"/>
      </right>
      <top style="thin"/>
      <bottom style="medium"/>
    </border>
    <border>
      <left>
        <color indexed="63"/>
      </left>
      <right>
        <color indexed="63"/>
      </right>
      <top>
        <color indexed="63"/>
      </top>
      <bottom style="medium"/>
    </border>
    <border>
      <left>
        <color indexed="63"/>
      </left>
      <right style="thin"/>
      <top>
        <color indexed="63"/>
      </top>
      <bottom style="thin"/>
    </border>
    <border>
      <left style="thin"/>
      <right style="thin"/>
      <top style="thin"/>
      <bottom style="double"/>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98">
    <xf numFmtId="0" fontId="0" fillId="0" borderId="0" xfId="0" applyAlignment="1">
      <alignment/>
    </xf>
    <xf numFmtId="181" fontId="0" fillId="0" borderId="0" xfId="0" applyNumberFormat="1" applyAlignment="1">
      <alignment/>
    </xf>
    <xf numFmtId="41" fontId="1" fillId="0" borderId="0" xfId="0" applyNumberFormat="1" applyFont="1" applyAlignment="1">
      <alignment horizontal="left"/>
    </xf>
    <xf numFmtId="181" fontId="1" fillId="0" borderId="0" xfId="0" applyNumberFormat="1" applyFont="1" applyAlignment="1">
      <alignment/>
    </xf>
    <xf numFmtId="181" fontId="0" fillId="0" borderId="0" xfId="0" applyNumberFormat="1" applyBorder="1" applyAlignment="1">
      <alignment/>
    </xf>
    <xf numFmtId="181" fontId="0" fillId="0" borderId="0" xfId="0" applyNumberFormat="1" applyBorder="1" applyAlignment="1">
      <alignment horizontal="center"/>
    </xf>
    <xf numFmtId="181" fontId="0" fillId="0" borderId="0" xfId="0" applyNumberFormat="1" applyAlignment="1">
      <alignment wrapText="1"/>
    </xf>
    <xf numFmtId="181" fontId="1" fillId="0" borderId="0" xfId="0" applyNumberFormat="1" applyFont="1" applyAlignment="1">
      <alignment wrapText="1"/>
    </xf>
    <xf numFmtId="181" fontId="0" fillId="0" borderId="0" xfId="0" applyNumberFormat="1" applyAlignment="1" quotePrefix="1">
      <alignment/>
    </xf>
    <xf numFmtId="0" fontId="0" fillId="0" borderId="0" xfId="0" applyFont="1" applyAlignment="1">
      <alignment/>
    </xf>
    <xf numFmtId="181" fontId="1" fillId="0" borderId="0" xfId="0" applyNumberFormat="1" applyFont="1" applyAlignment="1">
      <alignment horizontal="left"/>
    </xf>
    <xf numFmtId="41" fontId="0" fillId="0" borderId="1" xfId="0" applyNumberFormat="1" applyFill="1" applyBorder="1" applyAlignment="1">
      <alignment/>
    </xf>
    <xf numFmtId="41" fontId="0" fillId="0" borderId="2" xfId="0" applyNumberFormat="1" applyFill="1" applyBorder="1" applyAlignment="1">
      <alignment/>
    </xf>
    <xf numFmtId="41" fontId="0" fillId="0" borderId="1" xfId="15" applyNumberFormat="1" applyFill="1" applyBorder="1" applyAlignment="1" quotePrefix="1">
      <alignment horizontal="right"/>
    </xf>
    <xf numFmtId="41" fontId="0" fillId="0" borderId="1" xfId="0" applyNumberFormat="1" applyFill="1" applyBorder="1" applyAlignment="1" quotePrefix="1">
      <alignment horizontal="right"/>
    </xf>
    <xf numFmtId="41" fontId="0" fillId="0" borderId="3" xfId="0" applyNumberFormat="1" applyFill="1" applyBorder="1" applyAlignment="1">
      <alignment/>
    </xf>
    <xf numFmtId="183" fontId="0" fillId="0" borderId="1" xfId="0" applyNumberFormat="1" applyFill="1" applyBorder="1" applyAlignment="1">
      <alignment horizontal="right"/>
    </xf>
    <xf numFmtId="183" fontId="0" fillId="0" borderId="2" xfId="0" applyNumberFormat="1" applyFill="1" applyBorder="1" applyAlignment="1">
      <alignment horizontal="right"/>
    </xf>
    <xf numFmtId="41" fontId="0" fillId="0" borderId="0" xfId="0" applyNumberFormat="1" applyFill="1" applyAlignment="1">
      <alignment horizontal="right"/>
    </xf>
    <xf numFmtId="181" fontId="0" fillId="0" borderId="2" xfId="0" applyNumberFormat="1" applyFill="1" applyBorder="1" applyAlignment="1">
      <alignment horizontal="center"/>
    </xf>
    <xf numFmtId="181" fontId="0" fillId="0" borderId="4" xfId="0" applyNumberFormat="1" applyFill="1" applyBorder="1" applyAlignment="1">
      <alignment/>
    </xf>
    <xf numFmtId="181" fontId="0" fillId="0" borderId="4" xfId="0" applyNumberFormat="1" applyFill="1" applyBorder="1" applyAlignment="1" quotePrefix="1">
      <alignment horizontal="right"/>
    </xf>
    <xf numFmtId="181" fontId="0" fillId="0" borderId="2" xfId="0" applyNumberFormat="1" applyFill="1" applyBorder="1" applyAlignment="1">
      <alignment/>
    </xf>
    <xf numFmtId="181" fontId="0" fillId="0" borderId="0" xfId="0" applyNumberFormat="1" applyFill="1" applyBorder="1" applyAlignment="1">
      <alignment/>
    </xf>
    <xf numFmtId="181" fontId="1" fillId="0" borderId="0" xfId="0" applyNumberFormat="1" applyFont="1" applyFill="1" applyBorder="1" applyAlignment="1">
      <alignment/>
    </xf>
    <xf numFmtId="181" fontId="1" fillId="0" borderId="0" xfId="0" applyNumberFormat="1" applyFont="1" applyFill="1" applyBorder="1" applyAlignment="1">
      <alignment wrapText="1"/>
    </xf>
    <xf numFmtId="181" fontId="0" fillId="0" borderId="0" xfId="0" applyNumberFormat="1" applyFill="1" applyAlignment="1">
      <alignment/>
    </xf>
    <xf numFmtId="181" fontId="1" fillId="0" borderId="0" xfId="0" applyNumberFormat="1" applyFont="1" applyFill="1" applyAlignment="1">
      <alignment horizontal="center"/>
    </xf>
    <xf numFmtId="181" fontId="1" fillId="0" borderId="0" xfId="0" applyNumberFormat="1" applyFont="1" applyFill="1" applyAlignment="1">
      <alignment/>
    </xf>
    <xf numFmtId="181" fontId="0" fillId="0" borderId="5" xfId="0" applyNumberFormat="1" applyFill="1" applyBorder="1" applyAlignment="1">
      <alignment/>
    </xf>
    <xf numFmtId="181" fontId="1" fillId="0" borderId="6" xfId="0" applyNumberFormat="1" applyFont="1" applyFill="1" applyBorder="1" applyAlignment="1">
      <alignment/>
    </xf>
    <xf numFmtId="181" fontId="1" fillId="0" borderId="7" xfId="0" applyNumberFormat="1" applyFont="1" applyFill="1" applyBorder="1" applyAlignment="1">
      <alignment/>
    </xf>
    <xf numFmtId="181" fontId="0" fillId="0" borderId="8" xfId="0" applyNumberFormat="1" applyFill="1" applyBorder="1" applyAlignment="1">
      <alignment/>
    </xf>
    <xf numFmtId="181" fontId="0" fillId="0" borderId="9" xfId="0" applyNumberFormat="1" applyFill="1" applyBorder="1" applyAlignment="1">
      <alignment/>
    </xf>
    <xf numFmtId="181" fontId="0" fillId="0" borderId="10" xfId="0" applyNumberFormat="1" applyFill="1" applyBorder="1" applyAlignment="1">
      <alignment/>
    </xf>
    <xf numFmtId="181" fontId="0" fillId="0" borderId="3" xfId="0" applyNumberFormat="1" applyFill="1" applyBorder="1" applyAlignment="1">
      <alignment/>
    </xf>
    <xf numFmtId="41" fontId="5" fillId="0" borderId="0" xfId="0" applyNumberFormat="1" applyFont="1" applyAlignment="1">
      <alignment horizontal="left"/>
    </xf>
    <xf numFmtId="41" fontId="5" fillId="0" borderId="0" xfId="0" applyNumberFormat="1" applyFont="1" applyAlignment="1">
      <alignment/>
    </xf>
    <xf numFmtId="41" fontId="6" fillId="0" borderId="0" xfId="0" applyNumberFormat="1" applyFont="1" applyAlignment="1">
      <alignment/>
    </xf>
    <xf numFmtId="181" fontId="5" fillId="0" borderId="0" xfId="0" applyNumberFormat="1" applyFont="1" applyAlignment="1">
      <alignment horizontal="left"/>
    </xf>
    <xf numFmtId="41" fontId="5" fillId="0" borderId="0" xfId="0" applyNumberFormat="1" applyFont="1" applyAlignment="1">
      <alignment horizontal="center"/>
    </xf>
    <xf numFmtId="41" fontId="5" fillId="0" borderId="0" xfId="0" applyNumberFormat="1" applyFont="1" applyAlignment="1">
      <alignment horizontal="center" wrapText="1"/>
    </xf>
    <xf numFmtId="41" fontId="5" fillId="0" borderId="0" xfId="0" applyNumberFormat="1" applyFont="1" applyAlignment="1">
      <alignment wrapText="1"/>
    </xf>
    <xf numFmtId="41" fontId="5" fillId="0" borderId="0" xfId="0" applyNumberFormat="1" applyFont="1" applyFill="1" applyAlignment="1">
      <alignment/>
    </xf>
    <xf numFmtId="9" fontId="5" fillId="0" borderId="0" xfId="21" applyFont="1" applyFill="1" applyAlignment="1">
      <alignment/>
    </xf>
    <xf numFmtId="41" fontId="6" fillId="0" borderId="0" xfId="0" applyNumberFormat="1" applyFont="1" applyFill="1" applyAlignment="1">
      <alignment/>
    </xf>
    <xf numFmtId="41" fontId="6" fillId="0" borderId="0" xfId="0" applyNumberFormat="1" applyFont="1" applyFill="1" applyBorder="1" applyAlignment="1">
      <alignment/>
    </xf>
    <xf numFmtId="41" fontId="5" fillId="0" borderId="0" xfId="0" applyNumberFormat="1" applyFont="1" applyFill="1" applyBorder="1" applyAlignment="1">
      <alignment/>
    </xf>
    <xf numFmtId="41" fontId="6" fillId="0" borderId="0" xfId="15" applyNumberFormat="1" applyFont="1" applyFill="1" applyAlignment="1">
      <alignment/>
    </xf>
    <xf numFmtId="41" fontId="5" fillId="0" borderId="7" xfId="0" applyNumberFormat="1" applyFont="1" applyFill="1" applyBorder="1" applyAlignment="1">
      <alignment/>
    </xf>
    <xf numFmtId="41" fontId="7" fillId="0" borderId="0" xfId="0" applyNumberFormat="1" applyFont="1" applyAlignment="1">
      <alignment horizontal="left"/>
    </xf>
    <xf numFmtId="181" fontId="1" fillId="0" borderId="6" xfId="0" applyNumberFormat="1" applyFont="1" applyFill="1" applyBorder="1" applyAlignment="1">
      <alignment wrapText="1"/>
    </xf>
    <xf numFmtId="41" fontId="0" fillId="0" borderId="11" xfId="0" applyNumberFormat="1" applyFill="1" applyBorder="1" applyAlignment="1">
      <alignment/>
    </xf>
    <xf numFmtId="181" fontId="0" fillId="0" borderId="1" xfId="0" applyNumberFormat="1" applyFill="1" applyBorder="1" applyAlignment="1">
      <alignment horizontal="right"/>
    </xf>
    <xf numFmtId="181" fontId="0" fillId="0" borderId="2" xfId="0" applyNumberFormat="1" applyFill="1" applyBorder="1" applyAlignment="1">
      <alignment horizontal="right"/>
    </xf>
    <xf numFmtId="181" fontId="0" fillId="0" borderId="3" xfId="0" applyNumberFormat="1" applyFill="1" applyBorder="1" applyAlignment="1" quotePrefix="1">
      <alignment horizontal="right"/>
    </xf>
    <xf numFmtId="183" fontId="0" fillId="0" borderId="10" xfId="0" applyNumberFormat="1" applyFill="1" applyBorder="1" applyAlignment="1">
      <alignment horizontal="right"/>
    </xf>
    <xf numFmtId="181" fontId="0" fillId="0" borderId="1" xfId="0" applyNumberFormat="1" applyFill="1" applyBorder="1" applyAlignment="1">
      <alignment/>
    </xf>
    <xf numFmtId="181" fontId="0" fillId="0" borderId="1" xfId="0" applyNumberFormat="1" applyFill="1" applyBorder="1" applyAlignment="1" quotePrefix="1">
      <alignment horizontal="right"/>
    </xf>
    <xf numFmtId="181" fontId="0" fillId="0" borderId="11" xfId="0" applyNumberFormat="1" applyFill="1" applyBorder="1" applyAlignment="1">
      <alignment/>
    </xf>
    <xf numFmtId="181" fontId="0" fillId="0" borderId="0" xfId="0" applyNumberFormat="1" applyFill="1" applyAlignment="1">
      <alignment horizontal="right"/>
    </xf>
    <xf numFmtId="181" fontId="0" fillId="0" borderId="10" xfId="0" applyNumberFormat="1" applyFill="1" applyBorder="1" applyAlignment="1">
      <alignment horizontal="right"/>
    </xf>
    <xf numFmtId="181" fontId="0" fillId="0" borderId="0" xfId="0" applyNumberFormat="1" applyFont="1" applyFill="1" applyAlignment="1">
      <alignment/>
    </xf>
    <xf numFmtId="181" fontId="0" fillId="0" borderId="6" xfId="0" applyNumberFormat="1" applyFont="1" applyFill="1" applyBorder="1" applyAlignment="1">
      <alignment/>
    </xf>
    <xf numFmtId="181" fontId="0" fillId="0" borderId="12" xfId="0" applyNumberFormat="1" applyFont="1" applyFill="1" applyBorder="1" applyAlignment="1">
      <alignment/>
    </xf>
    <xf numFmtId="181" fontId="0" fillId="0" borderId="0" xfId="0" applyNumberFormat="1" applyFont="1" applyFill="1" applyBorder="1" applyAlignment="1">
      <alignment/>
    </xf>
    <xf numFmtId="181" fontId="0" fillId="0" borderId="5" xfId="0" applyNumberFormat="1" applyFont="1" applyFill="1" applyBorder="1" applyAlignment="1">
      <alignment/>
    </xf>
    <xf numFmtId="181" fontId="0" fillId="0" borderId="0" xfId="15" applyNumberFormat="1" applyFill="1" applyAlignment="1">
      <alignment/>
    </xf>
    <xf numFmtId="171" fontId="0" fillId="0" borderId="13" xfId="15" applyFill="1" applyBorder="1" applyAlignment="1">
      <alignment/>
    </xf>
    <xf numFmtId="41" fontId="0" fillId="0" borderId="0" xfId="0" applyNumberFormat="1" applyFill="1" applyAlignment="1">
      <alignment/>
    </xf>
    <xf numFmtId="181" fontId="0" fillId="0" borderId="3" xfId="0" applyNumberFormat="1" applyFill="1" applyBorder="1" applyAlignment="1">
      <alignment horizontal="center"/>
    </xf>
    <xf numFmtId="181" fontId="0" fillId="0" borderId="1" xfId="0" applyNumberFormat="1" applyFill="1" applyBorder="1" applyAlignment="1">
      <alignment horizontal="center"/>
    </xf>
    <xf numFmtId="183" fontId="0" fillId="0" borderId="14" xfId="0" applyNumberFormat="1" applyFill="1" applyBorder="1" applyAlignment="1">
      <alignment horizontal="right"/>
    </xf>
    <xf numFmtId="181" fontId="0" fillId="0" borderId="0" xfId="0" applyNumberFormat="1" applyFill="1" applyAlignment="1">
      <alignment horizontal="center"/>
    </xf>
    <xf numFmtId="181" fontId="0" fillId="0" borderId="0" xfId="0" applyNumberFormat="1" applyFill="1" applyBorder="1" applyAlignment="1" quotePrefix="1">
      <alignment horizontal="right"/>
    </xf>
    <xf numFmtId="181" fontId="0" fillId="0" borderId="0" xfId="0" applyNumberFormat="1" applyFill="1" applyBorder="1" applyAlignment="1">
      <alignment horizontal="center"/>
    </xf>
    <xf numFmtId="181" fontId="0" fillId="0" borderId="0" xfId="0" applyNumberFormat="1" applyFill="1" applyBorder="1" applyAlignment="1">
      <alignment horizontal="right"/>
    </xf>
    <xf numFmtId="181" fontId="1" fillId="0" borderId="0" xfId="0" applyNumberFormat="1" applyFont="1" applyFill="1" applyBorder="1" applyAlignment="1">
      <alignment horizontal="center"/>
    </xf>
    <xf numFmtId="181" fontId="0" fillId="0" borderId="15" xfId="0" applyNumberFormat="1" applyFill="1" applyBorder="1" applyAlignment="1">
      <alignment/>
    </xf>
    <xf numFmtId="171" fontId="1" fillId="0" borderId="0" xfId="15" applyFont="1" applyAlignment="1">
      <alignment/>
    </xf>
    <xf numFmtId="181" fontId="9" fillId="0" borderId="0" xfId="0" applyNumberFormat="1" applyFont="1" applyFill="1" applyAlignment="1">
      <alignment/>
    </xf>
    <xf numFmtId="181" fontId="1" fillId="0" borderId="0" xfId="0" applyNumberFormat="1" applyFont="1" applyFill="1" applyAlignment="1">
      <alignment horizontal="right"/>
    </xf>
    <xf numFmtId="181" fontId="0" fillId="0" borderId="0" xfId="0" applyNumberFormat="1" applyFont="1" applyFill="1" applyAlignment="1">
      <alignment horizontal="right"/>
    </xf>
    <xf numFmtId="181" fontId="0" fillId="0" borderId="5" xfId="0" applyNumberFormat="1" applyFont="1" applyFill="1" applyBorder="1" applyAlignment="1">
      <alignment horizontal="right"/>
    </xf>
    <xf numFmtId="181" fontId="1" fillId="0" borderId="0" xfId="0" applyNumberFormat="1" applyFont="1" applyAlignment="1" quotePrefix="1">
      <alignment horizontal="left"/>
    </xf>
    <xf numFmtId="41" fontId="0" fillId="0" borderId="5" xfId="0" applyNumberFormat="1" applyFill="1" applyBorder="1" applyAlignment="1">
      <alignment/>
    </xf>
    <xf numFmtId="41" fontId="0" fillId="0" borderId="0" xfId="0" applyNumberFormat="1" applyFill="1" applyBorder="1" applyAlignment="1">
      <alignment horizontal="right"/>
    </xf>
    <xf numFmtId="41" fontId="0" fillId="0" borderId="0" xfId="0" applyNumberFormat="1" applyFill="1" applyBorder="1" applyAlignment="1">
      <alignment/>
    </xf>
    <xf numFmtId="181" fontId="0" fillId="0" borderId="4" xfId="0" applyNumberFormat="1" applyFont="1" applyFill="1" applyBorder="1" applyAlignment="1" quotePrefix="1">
      <alignment horizontal="right"/>
    </xf>
    <xf numFmtId="41" fontId="6" fillId="0" borderId="0" xfId="0" applyNumberFormat="1" applyFont="1" applyAlignment="1">
      <alignment/>
    </xf>
    <xf numFmtId="41" fontId="5" fillId="0" borderId="0" xfId="0" applyNumberFormat="1" applyFont="1" applyAlignment="1" quotePrefix="1">
      <alignment/>
    </xf>
    <xf numFmtId="41" fontId="5" fillId="0" borderId="0" xfId="0" applyNumberFormat="1" applyFont="1" applyAlignment="1">
      <alignment/>
    </xf>
    <xf numFmtId="181" fontId="0" fillId="0" borderId="8" xfId="0" applyNumberFormat="1" applyFill="1" applyBorder="1" applyAlignment="1">
      <alignment horizontal="center"/>
    </xf>
    <xf numFmtId="181" fontId="0" fillId="0" borderId="10" xfId="0" applyNumberFormat="1" applyFill="1" applyBorder="1" applyAlignment="1">
      <alignment horizontal="center"/>
    </xf>
    <xf numFmtId="41" fontId="1" fillId="0" borderId="0" xfId="0" applyNumberFormat="1" applyFont="1" applyFill="1" applyAlignment="1">
      <alignment horizontal="left"/>
    </xf>
    <xf numFmtId="181" fontId="1" fillId="0" borderId="0" xfId="0" applyNumberFormat="1" applyFont="1" applyFill="1" applyAlignment="1">
      <alignment horizontal="left"/>
    </xf>
    <xf numFmtId="181" fontId="0" fillId="0" borderId="16" xfId="0" applyNumberFormat="1" applyFill="1" applyBorder="1" applyAlignment="1">
      <alignment horizontal="center"/>
    </xf>
    <xf numFmtId="181" fontId="0" fillId="0" borderId="4" xfId="0" applyNumberFormat="1" applyFill="1" applyBorder="1" applyAlignment="1">
      <alignment horizontal="center"/>
    </xf>
    <xf numFmtId="181" fontId="0" fillId="0" borderId="4" xfId="0" applyNumberFormat="1" applyFill="1" applyBorder="1" applyAlignment="1" quotePrefix="1">
      <alignment horizontal="left"/>
    </xf>
    <xf numFmtId="181" fontId="0" fillId="0" borderId="8" xfId="0" applyNumberFormat="1" applyFill="1" applyBorder="1" applyAlignment="1" quotePrefix="1">
      <alignment horizontal="left"/>
    </xf>
    <xf numFmtId="181" fontId="0" fillId="0" borderId="16" xfId="0" applyNumberFormat="1" applyFill="1" applyBorder="1" applyAlignment="1">
      <alignment/>
    </xf>
    <xf numFmtId="181" fontId="0" fillId="0" borderId="0" xfId="21" applyNumberFormat="1" applyFill="1" applyAlignment="1">
      <alignment/>
    </xf>
    <xf numFmtId="181" fontId="0" fillId="0" borderId="0" xfId="15" applyNumberFormat="1" applyFill="1" applyBorder="1" applyAlignment="1">
      <alignment/>
    </xf>
    <xf numFmtId="41" fontId="0" fillId="0" borderId="0" xfId="0" applyNumberFormat="1" applyFill="1" applyAlignment="1">
      <alignment horizontal="center"/>
    </xf>
    <xf numFmtId="171" fontId="0" fillId="0" borderId="0" xfId="15" applyFill="1" applyAlignment="1">
      <alignment/>
    </xf>
    <xf numFmtId="41" fontId="1" fillId="0" borderId="0" xfId="0" applyNumberFormat="1" applyFont="1" applyFill="1" applyAlignment="1">
      <alignment/>
    </xf>
    <xf numFmtId="41" fontId="0" fillId="0" borderId="0" xfId="0" applyNumberFormat="1" applyFill="1" applyBorder="1" applyAlignment="1">
      <alignment horizontal="center"/>
    </xf>
    <xf numFmtId="41" fontId="0" fillId="0" borderId="8" xfId="0" applyNumberFormat="1" applyFill="1" applyBorder="1" applyAlignment="1">
      <alignment/>
    </xf>
    <xf numFmtId="41" fontId="0" fillId="0" borderId="9" xfId="0" applyNumberFormat="1" applyFill="1" applyBorder="1" applyAlignment="1">
      <alignment/>
    </xf>
    <xf numFmtId="41" fontId="0" fillId="0" borderId="17" xfId="0" applyNumberFormat="1" applyFill="1" applyBorder="1" applyAlignment="1">
      <alignment horizontal="center"/>
    </xf>
    <xf numFmtId="41" fontId="0" fillId="0" borderId="16" xfId="0" applyNumberFormat="1" applyFill="1" applyBorder="1" applyAlignment="1">
      <alignment/>
    </xf>
    <xf numFmtId="41" fontId="0" fillId="0" borderId="18" xfId="0" applyNumberFormat="1" applyFill="1" applyBorder="1" applyAlignment="1">
      <alignment horizontal="center"/>
    </xf>
    <xf numFmtId="41" fontId="0" fillId="0" borderId="3" xfId="0" applyNumberFormat="1" applyFill="1" applyBorder="1" applyAlignment="1">
      <alignment horizontal="center"/>
    </xf>
    <xf numFmtId="41" fontId="0" fillId="0" borderId="1" xfId="0" applyNumberFormat="1" applyFill="1" applyBorder="1" applyAlignment="1">
      <alignment horizontal="center"/>
    </xf>
    <xf numFmtId="41" fontId="0" fillId="0" borderId="10" xfId="0" applyNumberFormat="1" applyFill="1" applyBorder="1" applyAlignment="1">
      <alignment/>
    </xf>
    <xf numFmtId="41" fontId="0" fillId="0" borderId="14" xfId="0" applyNumberFormat="1" applyFill="1" applyBorder="1" applyAlignment="1">
      <alignment horizontal="center"/>
    </xf>
    <xf numFmtId="41" fontId="0" fillId="0" borderId="2" xfId="0" applyNumberFormat="1" applyFill="1" applyBorder="1" applyAlignment="1">
      <alignment horizontal="center"/>
    </xf>
    <xf numFmtId="41" fontId="0" fillId="0" borderId="8" xfId="0" applyNumberFormat="1" applyFill="1" applyBorder="1" applyAlignment="1" quotePrefix="1">
      <alignment horizontal="left"/>
    </xf>
    <xf numFmtId="41" fontId="0" fillId="0" borderId="9" xfId="0" applyNumberFormat="1" applyFill="1" applyBorder="1" applyAlignment="1" quotePrefix="1">
      <alignment horizontal="left"/>
    </xf>
    <xf numFmtId="9" fontId="0" fillId="0" borderId="0" xfId="21" applyFill="1" applyAlignment="1">
      <alignment/>
    </xf>
    <xf numFmtId="41" fontId="0" fillId="0" borderId="16" xfId="16" applyNumberFormat="1" applyFont="1" applyFill="1" applyBorder="1" applyAlignment="1" quotePrefix="1">
      <alignment horizontal="left"/>
    </xf>
    <xf numFmtId="41" fontId="0" fillId="0" borderId="0" xfId="16" applyNumberFormat="1" applyFont="1" applyFill="1" applyBorder="1" applyAlignment="1" quotePrefix="1">
      <alignment horizontal="left"/>
    </xf>
    <xf numFmtId="41" fontId="0" fillId="0" borderId="18" xfId="16" applyNumberFormat="1" applyFill="1" applyBorder="1" applyAlignment="1">
      <alignment horizontal="center"/>
    </xf>
    <xf numFmtId="41" fontId="0" fillId="0" borderId="16" xfId="0" applyNumberFormat="1" applyFill="1" applyBorder="1" applyAlignment="1">
      <alignment horizontal="left"/>
    </xf>
    <xf numFmtId="41" fontId="0" fillId="0" borderId="0" xfId="0" applyNumberFormat="1" applyFill="1" applyBorder="1" applyAlignment="1">
      <alignment horizontal="left"/>
    </xf>
    <xf numFmtId="181" fontId="0" fillId="0" borderId="1" xfId="0" applyNumberFormat="1" applyFont="1" applyFill="1" applyBorder="1" applyAlignment="1" quotePrefix="1">
      <alignment horizontal="right"/>
    </xf>
    <xf numFmtId="41" fontId="0" fillId="0" borderId="16" xfId="0" applyNumberFormat="1" applyFill="1" applyBorder="1" applyAlignment="1" quotePrefix="1">
      <alignment/>
    </xf>
    <xf numFmtId="41" fontId="0" fillId="0" borderId="0" xfId="0" applyNumberFormat="1" applyFill="1" applyBorder="1" applyAlignment="1" quotePrefix="1">
      <alignment/>
    </xf>
    <xf numFmtId="41" fontId="0" fillId="0" borderId="18" xfId="0" applyNumberFormat="1" applyFill="1" applyBorder="1" applyAlignment="1" quotePrefix="1">
      <alignment horizontal="center"/>
    </xf>
    <xf numFmtId="41" fontId="10" fillId="0" borderId="0" xfId="0" applyNumberFormat="1" applyFont="1" applyFill="1" applyBorder="1" applyAlignment="1">
      <alignment/>
    </xf>
    <xf numFmtId="41" fontId="11" fillId="0" borderId="0" xfId="0" applyNumberFormat="1" applyFont="1" applyFill="1" applyBorder="1" applyAlignment="1">
      <alignment/>
    </xf>
    <xf numFmtId="41" fontId="11" fillId="0" borderId="0" xfId="0" applyNumberFormat="1" applyFont="1" applyFill="1" applyAlignment="1" quotePrefix="1">
      <alignment horizontal="left"/>
    </xf>
    <xf numFmtId="41" fontId="0" fillId="0" borderId="0" xfId="0" applyNumberFormat="1" applyFill="1" applyBorder="1" applyAlignment="1" quotePrefix="1">
      <alignment horizontal="right"/>
    </xf>
    <xf numFmtId="41" fontId="11" fillId="0" borderId="0" xfId="0" applyNumberFormat="1" applyFont="1" applyFill="1" applyBorder="1" applyAlignment="1">
      <alignment horizontal="right"/>
    </xf>
    <xf numFmtId="41" fontId="10" fillId="0" borderId="0" xfId="0" applyNumberFormat="1" applyFont="1" applyFill="1" applyBorder="1" applyAlignment="1">
      <alignment horizontal="left"/>
    </xf>
    <xf numFmtId="41" fontId="11" fillId="0" borderId="0" xfId="0" applyNumberFormat="1" applyFont="1" applyFill="1" applyBorder="1" applyAlignment="1" quotePrefix="1">
      <alignment horizontal="left"/>
    </xf>
    <xf numFmtId="41" fontId="11" fillId="0" borderId="0" xfId="0" applyNumberFormat="1" applyFont="1" applyFill="1" applyBorder="1" applyAlignment="1">
      <alignment horizontal="left"/>
    </xf>
    <xf numFmtId="41" fontId="11" fillId="0" borderId="0" xfId="0" applyNumberFormat="1" applyFont="1" applyFill="1" applyAlignment="1">
      <alignment/>
    </xf>
    <xf numFmtId="41" fontId="0" fillId="0" borderId="0" xfId="0" applyNumberFormat="1" applyFill="1" applyAlignment="1" quotePrefix="1">
      <alignment horizontal="right"/>
    </xf>
    <xf numFmtId="41" fontId="10" fillId="0" borderId="0" xfId="0" applyNumberFormat="1" applyFont="1" applyFill="1" applyAlignment="1">
      <alignment/>
    </xf>
    <xf numFmtId="41" fontId="11" fillId="0" borderId="0" xfId="0" applyNumberFormat="1" applyFont="1" applyFill="1" applyAlignment="1">
      <alignment horizontal="right"/>
    </xf>
    <xf numFmtId="41" fontId="1" fillId="0" borderId="0" xfId="0" applyNumberFormat="1" applyFont="1" applyFill="1" applyAlignment="1">
      <alignment horizontal="right"/>
    </xf>
    <xf numFmtId="41" fontId="1" fillId="0" borderId="0" xfId="0" applyNumberFormat="1" applyFont="1" applyFill="1" applyAlignment="1">
      <alignment horizontal="center"/>
    </xf>
    <xf numFmtId="41" fontId="0" fillId="0" borderId="0" xfId="0" applyNumberFormat="1" applyFill="1" applyAlignment="1">
      <alignment horizontal="left" indent="1"/>
    </xf>
    <xf numFmtId="41" fontId="0" fillId="0" borderId="6" xfId="0" applyNumberFormat="1" applyFont="1" applyFill="1" applyBorder="1" applyAlignment="1">
      <alignment/>
    </xf>
    <xf numFmtId="41" fontId="0" fillId="0" borderId="0" xfId="0" applyNumberFormat="1" applyFont="1" applyFill="1" applyAlignment="1">
      <alignment/>
    </xf>
    <xf numFmtId="41" fontId="0" fillId="0" borderId="12" xfId="0" applyNumberFormat="1" applyFont="1" applyFill="1" applyBorder="1" applyAlignment="1">
      <alignment/>
    </xf>
    <xf numFmtId="41" fontId="0" fillId="0" borderId="0" xfId="0" applyNumberFormat="1" applyFont="1" applyFill="1" applyBorder="1" applyAlignment="1">
      <alignment/>
    </xf>
    <xf numFmtId="0" fontId="0" fillId="0" borderId="0" xfId="0" applyNumberFormat="1" applyFill="1" applyAlignment="1">
      <alignment horizontal="left" indent="1"/>
    </xf>
    <xf numFmtId="0" fontId="0" fillId="0" borderId="0" xfId="0" applyNumberFormat="1" applyFill="1" applyAlignment="1">
      <alignment horizontal="left" wrapText="1" indent="1"/>
    </xf>
    <xf numFmtId="41" fontId="0" fillId="0" borderId="0" xfId="0" applyNumberFormat="1" applyFill="1" applyAlignment="1">
      <alignment wrapText="1"/>
    </xf>
    <xf numFmtId="41" fontId="0" fillId="0" borderId="0" xfId="0" applyNumberFormat="1" applyFill="1" applyAlignment="1">
      <alignment horizontal="right" wrapText="1"/>
    </xf>
    <xf numFmtId="41" fontId="0" fillId="0" borderId="0" xfId="0" applyNumberFormat="1" applyFill="1" applyAlignment="1" quotePrefix="1">
      <alignment horizontal="left" wrapText="1"/>
    </xf>
    <xf numFmtId="0" fontId="1" fillId="0" borderId="0" xfId="0" applyNumberFormat="1" applyFont="1" applyFill="1" applyAlignment="1">
      <alignment/>
    </xf>
    <xf numFmtId="41" fontId="0" fillId="0" borderId="5" xfId="0" applyNumberFormat="1" applyFont="1" applyFill="1" applyBorder="1" applyAlignment="1">
      <alignment/>
    </xf>
    <xf numFmtId="0" fontId="0" fillId="0" borderId="0" xfId="0" applyNumberFormat="1" applyFont="1" applyFill="1" applyAlignment="1">
      <alignment horizontal="left" indent="1"/>
    </xf>
    <xf numFmtId="41" fontId="8" fillId="0" borderId="0" xfId="0" applyNumberFormat="1" applyFont="1" applyFill="1" applyAlignment="1">
      <alignment/>
    </xf>
    <xf numFmtId="41" fontId="5" fillId="0" borderId="0" xfId="0" applyNumberFormat="1" applyFont="1" applyAlignment="1">
      <alignment horizontal="right" wrapText="1"/>
    </xf>
    <xf numFmtId="181" fontId="0" fillId="0" borderId="0" xfId="0" applyNumberFormat="1" applyBorder="1" applyAlignment="1">
      <alignment horizontal="right"/>
    </xf>
    <xf numFmtId="181" fontId="0" fillId="0" borderId="2" xfId="0" applyNumberFormat="1" applyFill="1" applyBorder="1" applyAlignment="1">
      <alignment horizontal="center"/>
    </xf>
    <xf numFmtId="181" fontId="0" fillId="0" borderId="8" xfId="0" applyNumberFormat="1" applyFill="1" applyBorder="1" applyAlignment="1">
      <alignment horizontal="center"/>
    </xf>
    <xf numFmtId="181" fontId="0" fillId="0" borderId="17" xfId="0" applyNumberFormat="1" applyFill="1" applyBorder="1" applyAlignment="1">
      <alignment horizontal="center"/>
    </xf>
    <xf numFmtId="181" fontId="1" fillId="0" borderId="8" xfId="0" applyNumberFormat="1" applyFont="1" applyFill="1" applyBorder="1" applyAlignment="1">
      <alignment horizontal="center"/>
    </xf>
    <xf numFmtId="181" fontId="1" fillId="0" borderId="17" xfId="0" applyNumberFormat="1" applyFont="1" applyFill="1" applyBorder="1" applyAlignment="1">
      <alignment horizontal="center"/>
    </xf>
    <xf numFmtId="181" fontId="1" fillId="0" borderId="19" xfId="0" applyNumberFormat="1" applyFont="1" applyFill="1" applyBorder="1" applyAlignment="1">
      <alignment horizontal="center"/>
    </xf>
    <xf numFmtId="181" fontId="1" fillId="0" borderId="20" xfId="0" applyNumberFormat="1" applyFont="1" applyFill="1" applyBorder="1" applyAlignment="1">
      <alignment horizontal="center"/>
    </xf>
    <xf numFmtId="43" fontId="0" fillId="0" borderId="8" xfId="0" applyNumberFormat="1" applyFill="1" applyBorder="1" applyAlignment="1">
      <alignment horizontal="right"/>
    </xf>
    <xf numFmtId="0" fontId="0" fillId="0" borderId="17" xfId="0" applyFill="1" applyBorder="1" applyAlignment="1">
      <alignment/>
    </xf>
    <xf numFmtId="43" fontId="0" fillId="0" borderId="16" xfId="0" applyNumberFormat="1" applyFill="1" applyBorder="1" applyAlignment="1">
      <alignment horizontal="right"/>
    </xf>
    <xf numFmtId="0" fontId="0" fillId="0" borderId="18" xfId="0" applyFill="1" applyBorder="1" applyAlignment="1">
      <alignment/>
    </xf>
    <xf numFmtId="0" fontId="0" fillId="0" borderId="10" xfId="0" applyFill="1" applyBorder="1" applyAlignment="1">
      <alignment/>
    </xf>
    <xf numFmtId="0" fontId="0" fillId="0" borderId="14" xfId="0" applyFill="1" applyBorder="1" applyAlignment="1">
      <alignment/>
    </xf>
    <xf numFmtId="181" fontId="0" fillId="0" borderId="3" xfId="0" applyNumberFormat="1" applyFill="1" applyBorder="1" applyAlignment="1">
      <alignment horizontal="center"/>
    </xf>
    <xf numFmtId="181" fontId="0" fillId="0" borderId="10" xfId="0" applyNumberFormat="1" applyFill="1" applyBorder="1" applyAlignment="1">
      <alignment horizontal="center"/>
    </xf>
    <xf numFmtId="181" fontId="0" fillId="0" borderId="14" xfId="0" applyNumberFormat="1" applyFill="1" applyBorder="1" applyAlignment="1">
      <alignment horizontal="center"/>
    </xf>
    <xf numFmtId="183" fontId="0" fillId="0" borderId="3" xfId="15" applyNumberFormat="1" applyFill="1" applyBorder="1" applyAlignment="1">
      <alignment horizontal="right"/>
    </xf>
    <xf numFmtId="183" fontId="0" fillId="0" borderId="1" xfId="15" applyNumberFormat="1" applyFill="1" applyBorder="1" applyAlignment="1">
      <alignment horizontal="right"/>
    </xf>
    <xf numFmtId="181" fontId="0" fillId="0" borderId="3" xfId="0" applyNumberFormat="1" applyFill="1" applyBorder="1" applyAlignment="1">
      <alignment horizontal="right"/>
    </xf>
    <xf numFmtId="181" fontId="0" fillId="0" borderId="1" xfId="0" applyNumberFormat="1" applyFill="1" applyBorder="1" applyAlignment="1">
      <alignment horizontal="right"/>
    </xf>
    <xf numFmtId="181" fontId="0" fillId="0" borderId="2" xfId="0" applyNumberFormat="1" applyFill="1" applyBorder="1" applyAlignment="1">
      <alignment horizontal="right"/>
    </xf>
    <xf numFmtId="41" fontId="1" fillId="0" borderId="8" xfId="0" applyNumberFormat="1" applyFont="1" applyFill="1" applyBorder="1" applyAlignment="1">
      <alignment horizontal="center"/>
    </xf>
    <xf numFmtId="41" fontId="1" fillId="0" borderId="17" xfId="0" applyNumberFormat="1" applyFont="1" applyFill="1" applyBorder="1" applyAlignment="1">
      <alignment horizontal="center"/>
    </xf>
    <xf numFmtId="41" fontId="1" fillId="0" borderId="19" xfId="0" applyNumberFormat="1" applyFont="1" applyFill="1" applyBorder="1" applyAlignment="1">
      <alignment horizontal="center"/>
    </xf>
    <xf numFmtId="41" fontId="1" fillId="0" borderId="20" xfId="0" applyNumberFormat="1" applyFont="1" applyFill="1" applyBorder="1" applyAlignment="1">
      <alignment horizontal="center"/>
    </xf>
    <xf numFmtId="183" fontId="0" fillId="0" borderId="8" xfId="0" applyNumberFormat="1" applyFill="1" applyBorder="1" applyAlignment="1">
      <alignment horizontal="right"/>
    </xf>
    <xf numFmtId="183" fontId="0" fillId="0" borderId="17" xfId="0" applyNumberFormat="1" applyFill="1" applyBorder="1" applyAlignment="1">
      <alignment horizontal="right"/>
    </xf>
    <xf numFmtId="41" fontId="0" fillId="0" borderId="8" xfId="0" applyNumberFormat="1" applyFill="1" applyBorder="1" applyAlignment="1">
      <alignment horizontal="center"/>
    </xf>
    <xf numFmtId="41" fontId="0" fillId="0" borderId="9" xfId="0" applyNumberFormat="1" applyFill="1" applyBorder="1" applyAlignment="1">
      <alignment horizontal="center"/>
    </xf>
    <xf numFmtId="41" fontId="0" fillId="0" borderId="17" xfId="0" applyNumberFormat="1" applyFill="1" applyBorder="1" applyAlignment="1">
      <alignment horizontal="center"/>
    </xf>
    <xf numFmtId="41" fontId="0" fillId="0" borderId="10" xfId="0" applyNumberFormat="1" applyFill="1" applyBorder="1" applyAlignment="1">
      <alignment horizontal="center"/>
    </xf>
    <xf numFmtId="41" fontId="0" fillId="0" borderId="5" xfId="0" applyNumberFormat="1" applyFill="1" applyBorder="1" applyAlignment="1">
      <alignment horizontal="center"/>
    </xf>
    <xf numFmtId="41" fontId="0" fillId="0" borderId="14" xfId="0" applyNumberFormat="1" applyFill="1" applyBorder="1" applyAlignment="1">
      <alignment horizontal="center"/>
    </xf>
    <xf numFmtId="41" fontId="1" fillId="0" borderId="10" xfId="0" applyNumberFormat="1" applyFont="1" applyFill="1" applyBorder="1" applyAlignment="1">
      <alignment horizontal="center"/>
    </xf>
    <xf numFmtId="41" fontId="1" fillId="0" borderId="14" xfId="0" applyNumberFormat="1" applyFont="1" applyFill="1" applyBorder="1" applyAlignment="1">
      <alignment horizontal="center"/>
    </xf>
    <xf numFmtId="41" fontId="5" fillId="0" borderId="0" xfId="0" applyNumberFormat="1" applyFont="1" applyAlignment="1" quotePrefix="1">
      <alignment horizontal="center"/>
    </xf>
    <xf numFmtId="41" fontId="5" fillId="0" borderId="0" xfId="0" applyNumberFormat="1" applyFont="1" applyAlignment="1">
      <alignment horizontal="center"/>
    </xf>
    <xf numFmtId="181" fontId="1" fillId="0" borderId="0" xfId="0" applyNumberFormat="1" applyFont="1" applyFill="1" applyAlignment="1" quotePrefix="1">
      <alignment horizontal="center"/>
    </xf>
    <xf numFmtId="181" fontId="1" fillId="0" borderId="0" xfId="0" applyNumberFormat="1"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71</xdr:row>
      <xdr:rowOff>9525</xdr:rowOff>
    </xdr:from>
    <xdr:to>
      <xdr:col>8</xdr:col>
      <xdr:colOff>1381125</xdr:colOff>
      <xdr:row>73</xdr:row>
      <xdr:rowOff>133350</xdr:rowOff>
    </xdr:to>
    <xdr:sp>
      <xdr:nvSpPr>
        <xdr:cNvPr id="1" name="TextBox 2"/>
        <xdr:cNvSpPr txBox="1">
          <a:spLocks noChangeArrowheads="1"/>
        </xdr:cNvSpPr>
      </xdr:nvSpPr>
      <xdr:spPr>
        <a:xfrm>
          <a:off x="771525" y="11496675"/>
          <a:ext cx="8086725" cy="447675"/>
        </a:xfrm>
        <a:prstGeom prst="rect">
          <a:avLst/>
        </a:prstGeom>
        <a:noFill/>
        <a:ln w="9525" cmpd="sng">
          <a:noFill/>
        </a:ln>
      </xdr:spPr>
      <xdr:txBody>
        <a:bodyPr vertOverflow="clip" wrap="square"/>
        <a:p>
          <a:pPr algn="l">
            <a:defRPr/>
          </a:pPr>
          <a:r>
            <a:rPr lang="en-US" cap="none" sz="1000" b="0" i="1" u="none" baseline="0">
              <a:latin typeface="Arial"/>
              <a:ea typeface="Arial"/>
              <a:cs typeface="Arial"/>
            </a:rPr>
            <a:t>The  provision for doubtful debt relates to an advance extended to the above project which has been discontinued in the current quarter.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57"/>
  <sheetViews>
    <sheetView tabSelected="1" zoomScale="90" zoomScaleNormal="90" workbookViewId="0" topLeftCell="A13">
      <selection activeCell="E44" sqref="E44"/>
    </sheetView>
  </sheetViews>
  <sheetFormatPr defaultColWidth="9.140625" defaultRowHeight="12.75"/>
  <cols>
    <col min="1" max="1" width="8.140625" style="73" customWidth="1"/>
    <col min="2" max="2" width="27.140625" style="26" customWidth="1"/>
    <col min="3" max="3" width="17.57421875" style="26" customWidth="1"/>
    <col min="4" max="4" width="18.421875" style="26" customWidth="1"/>
    <col min="5" max="5" width="16.8515625" style="26" customWidth="1"/>
    <col min="6" max="6" width="18.421875" style="26" customWidth="1"/>
    <col min="7" max="7" width="9.140625" style="26" customWidth="1"/>
    <col min="8" max="8" width="10.28125" style="26" bestFit="1" customWidth="1"/>
    <col min="9" max="16384" width="9.140625" style="26" customWidth="1"/>
  </cols>
  <sheetData>
    <row r="1" ht="12.75">
      <c r="A1" s="94" t="s">
        <v>53</v>
      </c>
    </row>
    <row r="2" ht="12.75">
      <c r="A2" s="27"/>
    </row>
    <row r="3" ht="12.75">
      <c r="A3" s="28" t="s">
        <v>58</v>
      </c>
    </row>
    <row r="4" ht="12.75">
      <c r="A4" s="95" t="s">
        <v>143</v>
      </c>
    </row>
    <row r="5" ht="12.75">
      <c r="A5" s="28"/>
    </row>
    <row r="6" ht="12.75">
      <c r="A6" s="95"/>
    </row>
    <row r="7" spans="1:6" ht="12.75">
      <c r="A7" s="92"/>
      <c r="B7" s="33"/>
      <c r="C7" s="162" t="s">
        <v>1</v>
      </c>
      <c r="D7" s="163"/>
      <c r="E7" s="164" t="s">
        <v>2</v>
      </c>
      <c r="F7" s="165"/>
    </row>
    <row r="8" spans="1:6" ht="12.75">
      <c r="A8" s="96"/>
      <c r="B8" s="23"/>
      <c r="C8" s="70" t="s">
        <v>3</v>
      </c>
      <c r="D8" s="70" t="s">
        <v>4</v>
      </c>
      <c r="E8" s="70" t="s">
        <v>3</v>
      </c>
      <c r="F8" s="70" t="s">
        <v>4</v>
      </c>
    </row>
    <row r="9" spans="1:6" ht="12.75">
      <c r="A9" s="96"/>
      <c r="B9" s="23"/>
      <c r="C9" s="71" t="s">
        <v>47</v>
      </c>
      <c r="D9" s="71" t="s">
        <v>5</v>
      </c>
      <c r="E9" s="71" t="s">
        <v>48</v>
      </c>
      <c r="F9" s="71" t="s">
        <v>5</v>
      </c>
    </row>
    <row r="10" spans="1:6" ht="12.75">
      <c r="A10" s="96"/>
      <c r="B10" s="23"/>
      <c r="C10" s="71"/>
      <c r="D10" s="71" t="s">
        <v>6</v>
      </c>
      <c r="E10" s="71"/>
      <c r="F10" s="71" t="s">
        <v>7</v>
      </c>
    </row>
    <row r="11" spans="1:6" ht="12.75">
      <c r="A11" s="96"/>
      <c r="B11" s="23"/>
      <c r="C11" s="57"/>
      <c r="D11" s="57"/>
      <c r="E11" s="57"/>
      <c r="F11" s="57"/>
    </row>
    <row r="12" spans="1:6" ht="12.75">
      <c r="A12" s="96"/>
      <c r="B12" s="23"/>
      <c r="C12" s="71" t="s">
        <v>131</v>
      </c>
      <c r="D12" s="71" t="s">
        <v>132</v>
      </c>
      <c r="E12" s="71" t="str">
        <f>C12</f>
        <v>[30/06/2008]</v>
      </c>
      <c r="F12" s="71" t="str">
        <f>D12</f>
        <v>[30/06/2007]</v>
      </c>
    </row>
    <row r="13" spans="1:6" ht="12.75">
      <c r="A13" s="93"/>
      <c r="B13" s="29"/>
      <c r="C13" s="19" t="s">
        <v>8</v>
      </c>
      <c r="D13" s="19" t="s">
        <v>8</v>
      </c>
      <c r="E13" s="19" t="s">
        <v>8</v>
      </c>
      <c r="F13" s="19" t="s">
        <v>8</v>
      </c>
    </row>
    <row r="14" spans="1:8" ht="12.75">
      <c r="A14" s="97">
        <v>1</v>
      </c>
      <c r="B14" s="20" t="s">
        <v>9</v>
      </c>
      <c r="C14" s="20">
        <f>'CPL(2)'!F14</f>
        <v>15399</v>
      </c>
      <c r="D14" s="20">
        <f>'CPL(2)'!G14</f>
        <v>19671</v>
      </c>
      <c r="E14" s="20">
        <f>'CPL(2)'!H14</f>
        <v>15399</v>
      </c>
      <c r="F14" s="20">
        <f>'CPL(2)'!I14</f>
        <v>19671</v>
      </c>
      <c r="H14" s="67"/>
    </row>
    <row r="15" spans="1:6" ht="12.75">
      <c r="A15" s="70">
        <v>2</v>
      </c>
      <c r="B15" s="98" t="s">
        <v>144</v>
      </c>
      <c r="C15" s="21">
        <f>'CPL(2)'!F25</f>
        <v>3</v>
      </c>
      <c r="D15" s="21">
        <f>'CPL(2)'!G25</f>
        <v>629</v>
      </c>
      <c r="E15" s="21">
        <f>'CPL(2)'!H25</f>
        <v>3</v>
      </c>
      <c r="F15" s="21">
        <f>'CPL(2)'!I25</f>
        <v>629</v>
      </c>
    </row>
    <row r="16" spans="1:6" ht="12.75">
      <c r="A16" s="70">
        <v>3</v>
      </c>
      <c r="B16" s="99" t="s">
        <v>145</v>
      </c>
      <c r="C16" s="55">
        <f>'CPL(2)'!F29</f>
        <v>-23</v>
      </c>
      <c r="D16" s="55">
        <f>'CPL(2)'!G29</f>
        <v>735</v>
      </c>
      <c r="E16" s="55">
        <f>'CPL(2)'!H29</f>
        <v>-23</v>
      </c>
      <c r="F16" s="55">
        <f>'CPL(2)'!I29</f>
        <v>735</v>
      </c>
    </row>
    <row r="17" spans="1:6" ht="12.75">
      <c r="A17" s="70">
        <v>4</v>
      </c>
      <c r="B17" s="35" t="s">
        <v>104</v>
      </c>
      <c r="C17" s="177">
        <f>'CPL(2)'!F33</f>
        <v>229</v>
      </c>
      <c r="D17" s="177">
        <f>'CPL(2)'!G33</f>
        <v>432</v>
      </c>
      <c r="E17" s="177">
        <f>'CPL(2)'!H33</f>
        <v>229</v>
      </c>
      <c r="F17" s="177">
        <f>'CPL(2)'!I33</f>
        <v>432</v>
      </c>
    </row>
    <row r="18" spans="1:6" ht="12.75">
      <c r="A18" s="71"/>
      <c r="B18" s="57" t="s">
        <v>76</v>
      </c>
      <c r="C18" s="178"/>
      <c r="D18" s="178"/>
      <c r="E18" s="178"/>
      <c r="F18" s="178"/>
    </row>
    <row r="19" spans="1:6" ht="12.75">
      <c r="A19" s="71"/>
      <c r="B19" s="22" t="s">
        <v>89</v>
      </c>
      <c r="C19" s="179"/>
      <c r="D19" s="179"/>
      <c r="E19" s="179"/>
      <c r="F19" s="179"/>
    </row>
    <row r="20" spans="1:6" ht="12.75">
      <c r="A20" s="92">
        <v>5</v>
      </c>
      <c r="B20" s="99" t="s">
        <v>154</v>
      </c>
      <c r="C20" s="175">
        <f>'CPL(2)'!F40</f>
        <v>0.06</v>
      </c>
      <c r="D20" s="175">
        <f>'CPL(2)'!G40</f>
        <v>0.57</v>
      </c>
      <c r="E20" s="175">
        <f>'CPL(2)'!H40</f>
        <v>0.06</v>
      </c>
      <c r="F20" s="175">
        <f>'CPL(2)'!I40</f>
        <v>0.57</v>
      </c>
    </row>
    <row r="21" spans="1:6" ht="12.75">
      <c r="A21" s="96"/>
      <c r="B21" s="100" t="s">
        <v>10</v>
      </c>
      <c r="C21" s="176"/>
      <c r="D21" s="176"/>
      <c r="E21" s="176"/>
      <c r="F21" s="176"/>
    </row>
    <row r="22" spans="1:6" ht="12.75">
      <c r="A22" s="92">
        <v>6</v>
      </c>
      <c r="B22" s="32" t="s">
        <v>78</v>
      </c>
      <c r="C22" s="32">
        <v>0</v>
      </c>
      <c r="D22" s="35">
        <v>0</v>
      </c>
      <c r="E22" s="33">
        <v>0</v>
      </c>
      <c r="F22" s="35">
        <v>0</v>
      </c>
    </row>
    <row r="23" spans="1:6" ht="12.75">
      <c r="A23" s="93"/>
      <c r="B23" s="22" t="s">
        <v>77</v>
      </c>
      <c r="C23" s="34"/>
      <c r="D23" s="22"/>
      <c r="E23" s="34"/>
      <c r="F23" s="22"/>
    </row>
    <row r="24" spans="1:6" ht="12.75">
      <c r="A24" s="172"/>
      <c r="B24" s="172"/>
      <c r="C24" s="160" t="s">
        <v>54</v>
      </c>
      <c r="D24" s="161"/>
      <c r="E24" s="160" t="s">
        <v>11</v>
      </c>
      <c r="F24" s="161"/>
    </row>
    <row r="25" spans="1:6" ht="12.75">
      <c r="A25" s="159"/>
      <c r="B25" s="159"/>
      <c r="C25" s="173"/>
      <c r="D25" s="174"/>
      <c r="E25" s="173" t="s">
        <v>12</v>
      </c>
      <c r="F25" s="174"/>
    </row>
    <row r="26" spans="1:6" ht="12.75">
      <c r="A26" s="70">
        <v>7</v>
      </c>
      <c r="B26" s="35" t="s">
        <v>74</v>
      </c>
      <c r="C26" s="166">
        <f>CBS!D54</f>
        <v>0.17</v>
      </c>
      <c r="D26" s="167"/>
      <c r="E26" s="166">
        <f>CBS!E54</f>
        <v>0.17</v>
      </c>
      <c r="F26" s="167"/>
    </row>
    <row r="27" spans="1:6" ht="12.75">
      <c r="A27" s="71"/>
      <c r="B27" s="57" t="s">
        <v>75</v>
      </c>
      <c r="C27" s="168"/>
      <c r="D27" s="169"/>
      <c r="E27" s="168"/>
      <c r="F27" s="169"/>
    </row>
    <row r="28" spans="1:6" ht="12.75">
      <c r="A28" s="19"/>
      <c r="B28" s="22" t="s">
        <v>84</v>
      </c>
      <c r="C28" s="170"/>
      <c r="D28" s="171"/>
      <c r="E28" s="170"/>
      <c r="F28" s="171"/>
    </row>
    <row r="29" spans="3:6" ht="12.75">
      <c r="C29" s="73"/>
      <c r="D29" s="73"/>
      <c r="E29" s="73"/>
      <c r="F29" s="73"/>
    </row>
    <row r="30" spans="3:6" ht="12.75">
      <c r="C30" s="73"/>
      <c r="D30" s="73"/>
      <c r="E30" s="73"/>
      <c r="F30" s="73"/>
    </row>
    <row r="31" spans="3:6" ht="12.75">
      <c r="C31" s="73"/>
      <c r="D31" s="73"/>
      <c r="E31" s="73"/>
      <c r="F31" s="73"/>
    </row>
    <row r="32" spans="1:6" ht="12.75">
      <c r="A32" s="28" t="s">
        <v>59</v>
      </c>
      <c r="C32" s="73"/>
      <c r="D32" s="73"/>
      <c r="E32" s="73"/>
      <c r="F32" s="73"/>
    </row>
    <row r="34" spans="1:6" ht="12.75">
      <c r="A34" s="92"/>
      <c r="B34" s="33"/>
      <c r="C34" s="162" t="s">
        <v>1</v>
      </c>
      <c r="D34" s="163"/>
      <c r="E34" s="164" t="s">
        <v>2</v>
      </c>
      <c r="F34" s="165"/>
    </row>
    <row r="35" spans="1:6" ht="12.75">
      <c r="A35" s="96"/>
      <c r="B35" s="23"/>
      <c r="C35" s="70" t="s">
        <v>3</v>
      </c>
      <c r="D35" s="70" t="s">
        <v>4</v>
      </c>
      <c r="E35" s="70" t="s">
        <v>3</v>
      </c>
      <c r="F35" s="70" t="s">
        <v>4</v>
      </c>
    </row>
    <row r="36" spans="1:6" ht="12.75">
      <c r="A36" s="96"/>
      <c r="B36" s="23"/>
      <c r="C36" s="71" t="s">
        <v>47</v>
      </c>
      <c r="D36" s="71" t="s">
        <v>5</v>
      </c>
      <c r="E36" s="71" t="s">
        <v>48</v>
      </c>
      <c r="F36" s="71" t="s">
        <v>5</v>
      </c>
    </row>
    <row r="37" spans="1:6" ht="12.75">
      <c r="A37" s="96"/>
      <c r="B37" s="23"/>
      <c r="C37" s="71"/>
      <c r="D37" s="71" t="s">
        <v>6</v>
      </c>
      <c r="E37" s="71"/>
      <c r="F37" s="71" t="s">
        <v>7</v>
      </c>
    </row>
    <row r="38" spans="1:6" ht="12.75">
      <c r="A38" s="96"/>
      <c r="B38" s="23"/>
      <c r="C38" s="57"/>
      <c r="D38" s="57"/>
      <c r="E38" s="57"/>
      <c r="F38" s="57"/>
    </row>
    <row r="39" spans="1:6" ht="12.75">
      <c r="A39" s="96"/>
      <c r="B39" s="23"/>
      <c r="C39" s="71" t="str">
        <f>C12</f>
        <v>[30/06/2008]</v>
      </c>
      <c r="D39" s="71" t="str">
        <f>D12</f>
        <v>[30/06/2007]</v>
      </c>
      <c r="E39" s="71" t="str">
        <f>E12</f>
        <v>[30/06/2008]</v>
      </c>
      <c r="F39" s="71" t="str">
        <f>F12</f>
        <v>[30/06/2007]</v>
      </c>
    </row>
    <row r="40" spans="1:6" ht="12.75">
      <c r="A40" s="93"/>
      <c r="B40" s="29"/>
      <c r="C40" s="19" t="s">
        <v>8</v>
      </c>
      <c r="D40" s="19" t="s">
        <v>8</v>
      </c>
      <c r="E40" s="19" t="s">
        <v>8</v>
      </c>
      <c r="F40" s="19" t="s">
        <v>8</v>
      </c>
    </row>
    <row r="41" spans="1:8" ht="12.75">
      <c r="A41" s="70">
        <v>1</v>
      </c>
      <c r="B41" s="32" t="s">
        <v>13</v>
      </c>
      <c r="C41" s="21">
        <v>277</v>
      </c>
      <c r="D41" s="21">
        <v>72</v>
      </c>
      <c r="E41" s="21">
        <v>277</v>
      </c>
      <c r="F41" s="21">
        <v>72</v>
      </c>
      <c r="H41" s="101"/>
    </row>
    <row r="42" spans="1:6" ht="12.75">
      <c r="A42" s="97">
        <v>2</v>
      </c>
      <c r="B42" s="20" t="s">
        <v>14</v>
      </c>
      <c r="C42" s="21">
        <f>-'CPL(2)'!F22</f>
        <v>118</v>
      </c>
      <c r="D42" s="21">
        <v>429</v>
      </c>
      <c r="E42" s="88">
        <f>-'CPL(2)'!H22</f>
        <v>118</v>
      </c>
      <c r="F42" s="21">
        <v>429</v>
      </c>
    </row>
    <row r="43" spans="1:8" s="23" customFormat="1" ht="12.75">
      <c r="A43" s="75"/>
      <c r="C43" s="74"/>
      <c r="D43" s="74"/>
      <c r="E43" s="74"/>
      <c r="F43" s="74"/>
      <c r="H43" s="102"/>
    </row>
    <row r="44" spans="1:6" s="23" customFormat="1" ht="12.75">
      <c r="A44" s="75"/>
      <c r="C44" s="74"/>
      <c r="D44" s="74"/>
      <c r="E44" s="74"/>
      <c r="F44" s="74"/>
    </row>
    <row r="45" spans="1:6" s="23" customFormat="1" ht="12.75">
      <c r="A45" s="75"/>
      <c r="C45" s="75"/>
      <c r="D45" s="75"/>
      <c r="E45" s="75"/>
      <c r="F45" s="75"/>
    </row>
    <row r="46" spans="1:6" s="23" customFormat="1" ht="12.75">
      <c r="A46" s="75"/>
      <c r="C46" s="75"/>
      <c r="D46" s="75"/>
      <c r="E46" s="75"/>
      <c r="F46" s="75"/>
    </row>
    <row r="47" spans="1:6" s="23" customFormat="1" ht="12.75">
      <c r="A47" s="75"/>
      <c r="C47" s="76"/>
      <c r="D47" s="76"/>
      <c r="E47" s="76"/>
      <c r="F47" s="76"/>
    </row>
    <row r="48" spans="1:6" s="23" customFormat="1" ht="12.75">
      <c r="A48" s="75"/>
      <c r="C48" s="76"/>
      <c r="D48" s="76"/>
      <c r="E48" s="76"/>
      <c r="F48" s="76"/>
    </row>
    <row r="49" spans="1:6" s="23" customFormat="1" ht="12.75">
      <c r="A49" s="75"/>
      <c r="C49" s="77"/>
      <c r="D49" s="77"/>
      <c r="E49" s="77"/>
      <c r="F49" s="77"/>
    </row>
    <row r="50" spans="1:6" s="23" customFormat="1" ht="12.75">
      <c r="A50" s="75"/>
      <c r="C50" s="77"/>
      <c r="D50" s="77"/>
      <c r="E50" s="77"/>
      <c r="F50" s="77"/>
    </row>
    <row r="51" spans="1:6" s="23" customFormat="1" ht="12.75">
      <c r="A51" s="75"/>
      <c r="C51" s="75"/>
      <c r="D51" s="75"/>
      <c r="E51" s="75"/>
      <c r="F51" s="75"/>
    </row>
    <row r="52" spans="1:6" s="23" customFormat="1" ht="12.75">
      <c r="A52" s="75"/>
      <c r="C52" s="76"/>
      <c r="D52" s="76"/>
      <c r="E52" s="76"/>
      <c r="F52" s="76"/>
    </row>
    <row r="53" spans="3:6" ht="12.75">
      <c r="C53" s="60"/>
      <c r="D53" s="60"/>
      <c r="E53" s="60"/>
      <c r="F53" s="60"/>
    </row>
    <row r="54" spans="3:6" ht="12.75">
      <c r="C54" s="60"/>
      <c r="D54" s="60"/>
      <c r="E54" s="60"/>
      <c r="F54" s="60"/>
    </row>
    <row r="55" spans="3:6" ht="12.75">
      <c r="C55" s="60"/>
      <c r="D55" s="60"/>
      <c r="E55" s="60"/>
      <c r="F55" s="60"/>
    </row>
    <row r="56" spans="3:6" ht="12.75">
      <c r="C56" s="60"/>
      <c r="D56" s="60"/>
      <c r="E56" s="60"/>
      <c r="F56" s="60"/>
    </row>
    <row r="57" spans="3:6" ht="12.75">
      <c r="C57" s="60"/>
      <c r="D57" s="60"/>
      <c r="E57" s="60"/>
      <c r="F57" s="60"/>
    </row>
  </sheetData>
  <mergeCells count="20">
    <mergeCell ref="C7:D7"/>
    <mergeCell ref="E7:F7"/>
    <mergeCell ref="C17:C19"/>
    <mergeCell ref="D17:D19"/>
    <mergeCell ref="E17:E19"/>
    <mergeCell ref="F17:F19"/>
    <mergeCell ref="C20:C21"/>
    <mergeCell ref="D20:D21"/>
    <mergeCell ref="E20:E21"/>
    <mergeCell ref="F20:F21"/>
    <mergeCell ref="A24:A25"/>
    <mergeCell ref="B24:B25"/>
    <mergeCell ref="C24:D24"/>
    <mergeCell ref="E24:F24"/>
    <mergeCell ref="C25:D25"/>
    <mergeCell ref="E25:F25"/>
    <mergeCell ref="C34:D34"/>
    <mergeCell ref="E34:F34"/>
    <mergeCell ref="C26:D28"/>
    <mergeCell ref="E26:F28"/>
  </mergeCells>
  <printOptions/>
  <pageMargins left="0.75" right="0.75" top="1" bottom="1" header="0.5" footer="0.5"/>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N71"/>
  <sheetViews>
    <sheetView view="pageBreakPreview" zoomScaleNormal="80" zoomScaleSheetLayoutView="100" workbookViewId="0" topLeftCell="A1">
      <pane xSplit="5" ySplit="13" topLeftCell="F14" activePane="bottomRight" state="frozen"/>
      <selection pane="topLeft" activeCell="C49" sqref="C49"/>
      <selection pane="topRight" activeCell="C49" sqref="C49"/>
      <selection pane="bottomLeft" activeCell="C49" sqref="C49"/>
      <selection pane="bottomRight" activeCell="B21" sqref="B21"/>
    </sheetView>
  </sheetViews>
  <sheetFormatPr defaultColWidth="9.140625" defaultRowHeight="12.75"/>
  <cols>
    <col min="1" max="1" width="4.7109375" style="103" customWidth="1"/>
    <col min="2" max="2" width="7.00390625" style="69" customWidth="1"/>
    <col min="3" max="3" width="23.7109375" style="69" customWidth="1"/>
    <col min="4" max="4" width="13.421875" style="69" customWidth="1"/>
    <col min="5" max="5" width="6.8515625" style="103" customWidth="1"/>
    <col min="6" max="6" width="17.57421875" style="69" customWidth="1"/>
    <col min="7" max="7" width="19.8515625" style="69" customWidth="1"/>
    <col min="8" max="8" width="19.00390625" style="26" customWidth="1"/>
    <col min="9" max="9" width="20.8515625" style="69" customWidth="1"/>
    <col min="10" max="10" width="9.140625" style="69" customWidth="1"/>
    <col min="11" max="11" width="11.28125" style="104" bestFit="1" customWidth="1"/>
    <col min="12" max="16384" width="9.140625" style="69" customWidth="1"/>
  </cols>
  <sheetData>
    <row r="1" spans="2:4" ht="12.75">
      <c r="B1" s="94" t="s">
        <v>53</v>
      </c>
      <c r="C1" s="94"/>
      <c r="D1" s="94"/>
    </row>
    <row r="2" spans="2:4" ht="12.75">
      <c r="B2" s="94"/>
      <c r="C2" s="94"/>
      <c r="D2" s="94"/>
    </row>
    <row r="3" spans="2:4" ht="12.75">
      <c r="B3" s="94" t="s">
        <v>0</v>
      </c>
      <c r="C3" s="94"/>
      <c r="D3" s="94"/>
    </row>
    <row r="4" spans="2:4" ht="12.75">
      <c r="B4" s="95" t="str">
        <f>CPL!A4</f>
        <v>FOR THE FIRST QUARTER ENDED 30 JUNE 2008</v>
      </c>
      <c r="C4" s="95"/>
      <c r="D4" s="95"/>
    </row>
    <row r="5" spans="2:4" ht="12.75">
      <c r="B5" s="105"/>
      <c r="C5" s="105"/>
      <c r="D5" s="105"/>
    </row>
    <row r="6" ht="12.75">
      <c r="A6" s="94"/>
    </row>
    <row r="7" spans="1:9" ht="12.75">
      <c r="A7" s="106"/>
      <c r="B7" s="107"/>
      <c r="C7" s="108"/>
      <c r="D7" s="108"/>
      <c r="E7" s="109"/>
      <c r="F7" s="180" t="s">
        <v>1</v>
      </c>
      <c r="G7" s="181"/>
      <c r="H7" s="182" t="s">
        <v>2</v>
      </c>
      <c r="I7" s="183"/>
    </row>
    <row r="8" spans="1:9" ht="12.75">
      <c r="A8" s="106"/>
      <c r="B8" s="110"/>
      <c r="C8" s="87"/>
      <c r="D8" s="87"/>
      <c r="E8" s="111"/>
      <c r="F8" s="112" t="s">
        <v>3</v>
      </c>
      <c r="G8" s="112" t="s">
        <v>4</v>
      </c>
      <c r="H8" s="70" t="s">
        <v>3</v>
      </c>
      <c r="I8" s="112" t="s">
        <v>4</v>
      </c>
    </row>
    <row r="9" spans="1:9" ht="12.75">
      <c r="A9" s="106"/>
      <c r="B9" s="110"/>
      <c r="C9" s="87"/>
      <c r="D9" s="87"/>
      <c r="E9" s="111"/>
      <c r="F9" s="113" t="s">
        <v>47</v>
      </c>
      <c r="G9" s="113" t="s">
        <v>5</v>
      </c>
      <c r="H9" s="71" t="s">
        <v>48</v>
      </c>
      <c r="I9" s="113" t="s">
        <v>5</v>
      </c>
    </row>
    <row r="10" spans="1:9" ht="12.75">
      <c r="A10" s="106"/>
      <c r="B10" s="110"/>
      <c r="C10" s="87"/>
      <c r="D10" s="87"/>
      <c r="E10" s="111"/>
      <c r="F10" s="113"/>
      <c r="G10" s="113" t="s">
        <v>6</v>
      </c>
      <c r="H10" s="71"/>
      <c r="I10" s="113" t="s">
        <v>7</v>
      </c>
    </row>
    <row r="11" spans="1:9" ht="12.75">
      <c r="A11" s="106"/>
      <c r="B11" s="110"/>
      <c r="C11" s="87"/>
      <c r="D11" s="87"/>
      <c r="E11" s="111"/>
      <c r="F11" s="11"/>
      <c r="G11" s="11"/>
      <c r="H11" s="57"/>
      <c r="I11" s="11"/>
    </row>
    <row r="12" spans="1:9" ht="12.75">
      <c r="A12" s="106"/>
      <c r="B12" s="110"/>
      <c r="C12" s="87"/>
      <c r="D12" s="87"/>
      <c r="E12" s="111"/>
      <c r="F12" s="71" t="str">
        <f>CPL!C12</f>
        <v>[30/06/2008]</v>
      </c>
      <c r="G12" s="71" t="str">
        <f>CPL!D12</f>
        <v>[30/06/2007]</v>
      </c>
      <c r="H12" s="71" t="str">
        <f>CPL!E12</f>
        <v>[30/06/2008]</v>
      </c>
      <c r="I12" s="71" t="str">
        <f>CPL!F12</f>
        <v>[30/06/2007]</v>
      </c>
    </row>
    <row r="13" spans="1:9" ht="12.75">
      <c r="A13" s="106"/>
      <c r="B13" s="114"/>
      <c r="C13" s="85"/>
      <c r="D13" s="85"/>
      <c r="E13" s="115"/>
      <c r="F13" s="116" t="s">
        <v>8</v>
      </c>
      <c r="G13" s="116" t="s">
        <v>8</v>
      </c>
      <c r="H13" s="19" t="s">
        <v>8</v>
      </c>
      <c r="I13" s="116" t="s">
        <v>8</v>
      </c>
    </row>
    <row r="14" spans="2:14" ht="12.75">
      <c r="B14" s="117" t="s">
        <v>117</v>
      </c>
      <c r="C14" s="118"/>
      <c r="D14" s="118"/>
      <c r="E14" s="109"/>
      <c r="F14" s="11">
        <v>15399</v>
      </c>
      <c r="G14" s="11">
        <v>19671</v>
      </c>
      <c r="H14" s="57">
        <v>15399</v>
      </c>
      <c r="I14" s="57">
        <v>19671</v>
      </c>
      <c r="J14" s="119"/>
      <c r="N14" s="119"/>
    </row>
    <row r="15" spans="2:9" ht="12.75">
      <c r="B15" s="110"/>
      <c r="C15" s="87"/>
      <c r="D15" s="87"/>
      <c r="E15" s="111"/>
      <c r="F15" s="11"/>
      <c r="G15" s="11"/>
      <c r="H15" s="57"/>
      <c r="I15" s="57"/>
    </row>
    <row r="16" spans="2:14" ht="12.75">
      <c r="B16" s="120" t="s">
        <v>140</v>
      </c>
      <c r="C16" s="121"/>
      <c r="D16" s="121"/>
      <c r="E16" s="122"/>
      <c r="F16" s="11">
        <f>-8280-2491-491-4008-429</f>
        <v>-15699</v>
      </c>
      <c r="G16" s="11">
        <v>-18967</v>
      </c>
      <c r="H16" s="11">
        <f>-8280-2491-491-4008-429</f>
        <v>-15699</v>
      </c>
      <c r="I16" s="57">
        <v>-18967</v>
      </c>
      <c r="N16" s="119"/>
    </row>
    <row r="17" spans="2:9" ht="12.75">
      <c r="B17" s="110"/>
      <c r="C17" s="87"/>
      <c r="D17" s="87"/>
      <c r="E17" s="111"/>
      <c r="F17" s="11"/>
      <c r="G17" s="11"/>
      <c r="H17" s="57"/>
      <c r="I17" s="57"/>
    </row>
    <row r="18" spans="2:9" ht="12.75">
      <c r="B18" s="110" t="s">
        <v>141</v>
      </c>
      <c r="C18" s="87"/>
      <c r="D18" s="87"/>
      <c r="E18" s="111"/>
      <c r="F18" s="11">
        <v>421</v>
      </c>
      <c r="G18" s="11">
        <v>354</v>
      </c>
      <c r="H18" s="57">
        <v>421</v>
      </c>
      <c r="I18" s="57">
        <v>354</v>
      </c>
    </row>
    <row r="19" spans="2:9" ht="12.75">
      <c r="B19" s="123"/>
      <c r="C19" s="124"/>
      <c r="D19" s="124"/>
      <c r="E19" s="111"/>
      <c r="F19" s="12"/>
      <c r="G19" s="12"/>
      <c r="H19" s="22"/>
      <c r="I19" s="12"/>
    </row>
    <row r="20" spans="2:9" ht="12.75">
      <c r="B20" s="110" t="s">
        <v>151</v>
      </c>
      <c r="C20" s="87"/>
      <c r="D20" s="87"/>
      <c r="E20" s="111"/>
      <c r="F20" s="13">
        <f>SUM(F14:F19)</f>
        <v>121</v>
      </c>
      <c r="G20" s="13">
        <f>SUM(G14:G19)</f>
        <v>1058</v>
      </c>
      <c r="H20" s="13">
        <f>SUM(H14:H19)</f>
        <v>121</v>
      </c>
      <c r="I20" s="13">
        <f>SUM(I14:I19)</f>
        <v>1058</v>
      </c>
    </row>
    <row r="21" spans="2:9" ht="12.75">
      <c r="B21" s="110"/>
      <c r="C21" s="87"/>
      <c r="D21" s="87"/>
      <c r="E21" s="111"/>
      <c r="F21" s="11"/>
      <c r="G21" s="11"/>
      <c r="H21" s="57"/>
      <c r="I21" s="11"/>
    </row>
    <row r="22" spans="2:9" ht="12.75">
      <c r="B22" s="110" t="s">
        <v>94</v>
      </c>
      <c r="C22" s="87"/>
      <c r="D22" s="87"/>
      <c r="E22" s="111"/>
      <c r="F22" s="14">
        <v>-118</v>
      </c>
      <c r="G22" s="14">
        <v>-429</v>
      </c>
      <c r="H22" s="57">
        <v>-118</v>
      </c>
      <c r="I22" s="58">
        <v>-429</v>
      </c>
    </row>
    <row r="23" spans="2:9" ht="12.75">
      <c r="B23" s="110"/>
      <c r="C23" s="87"/>
      <c r="D23" s="87"/>
      <c r="E23" s="111"/>
      <c r="F23" s="12"/>
      <c r="G23" s="12"/>
      <c r="H23" s="22"/>
      <c r="I23" s="12"/>
    </row>
    <row r="24" spans="2:9" ht="12.75">
      <c r="B24" s="110"/>
      <c r="C24" s="87"/>
      <c r="D24" s="87"/>
      <c r="E24" s="111"/>
      <c r="F24" s="11"/>
      <c r="G24" s="11"/>
      <c r="H24" s="57"/>
      <c r="I24" s="11"/>
    </row>
    <row r="25" spans="2:14" ht="12.75">
      <c r="B25" s="110" t="s">
        <v>144</v>
      </c>
      <c r="C25" s="87"/>
      <c r="D25" s="87"/>
      <c r="E25" s="111"/>
      <c r="F25" s="14">
        <f>F20+F22</f>
        <v>3</v>
      </c>
      <c r="G25" s="14">
        <f>G20+G22</f>
        <v>629</v>
      </c>
      <c r="H25" s="58">
        <f>H20+H22</f>
        <v>3</v>
      </c>
      <c r="I25" s="11">
        <f>I20+I22</f>
        <v>629</v>
      </c>
      <c r="J25" s="119"/>
      <c r="N25" s="119"/>
    </row>
    <row r="26" spans="2:9" ht="12.75">
      <c r="B26" s="110"/>
      <c r="C26" s="87"/>
      <c r="D26" s="87"/>
      <c r="E26" s="111"/>
      <c r="F26" s="11"/>
      <c r="G26" s="11"/>
      <c r="H26" s="57"/>
      <c r="I26" s="11"/>
    </row>
    <row r="27" spans="2:10" ht="12.75">
      <c r="B27" s="110" t="s">
        <v>15</v>
      </c>
      <c r="C27" s="87"/>
      <c r="D27" s="87"/>
      <c r="E27" s="111"/>
      <c r="F27" s="14">
        <v>-26</v>
      </c>
      <c r="G27" s="14">
        <v>106</v>
      </c>
      <c r="H27" s="57">
        <v>-26</v>
      </c>
      <c r="I27" s="125">
        <v>106</v>
      </c>
      <c r="J27" s="119"/>
    </row>
    <row r="28" spans="2:9" ht="12.75">
      <c r="B28" s="110"/>
      <c r="C28" s="87"/>
      <c r="D28" s="87"/>
      <c r="E28" s="111"/>
      <c r="F28" s="12"/>
      <c r="G28" s="12"/>
      <c r="H28" s="22"/>
      <c r="I28" s="12"/>
    </row>
    <row r="29" spans="2:14" ht="12.75">
      <c r="B29" s="110" t="s">
        <v>146</v>
      </c>
      <c r="C29" s="87"/>
      <c r="D29" s="87"/>
      <c r="E29" s="111"/>
      <c r="F29" s="11">
        <f>F25+F27</f>
        <v>-23</v>
      </c>
      <c r="G29" s="11">
        <f>G25+G27</f>
        <v>735</v>
      </c>
      <c r="H29" s="57">
        <f>H25+H27</f>
        <v>-23</v>
      </c>
      <c r="I29" s="11">
        <f>I25+I27</f>
        <v>735</v>
      </c>
      <c r="N29" s="119"/>
    </row>
    <row r="30" spans="2:9" ht="3" customHeight="1" thickBot="1">
      <c r="B30" s="110"/>
      <c r="C30" s="87"/>
      <c r="D30" s="87"/>
      <c r="E30" s="111"/>
      <c r="F30" s="52"/>
      <c r="G30" s="52"/>
      <c r="H30" s="59"/>
      <c r="I30" s="52"/>
    </row>
    <row r="31" spans="2:9" ht="13.5" thickTop="1">
      <c r="B31" s="110"/>
      <c r="C31" s="87"/>
      <c r="D31" s="87"/>
      <c r="E31" s="111"/>
      <c r="F31" s="11"/>
      <c r="G31" s="11"/>
      <c r="H31" s="57"/>
      <c r="I31" s="11"/>
    </row>
    <row r="32" spans="2:9" ht="12.75">
      <c r="B32" s="110" t="s">
        <v>82</v>
      </c>
      <c r="C32" s="87"/>
      <c r="D32" s="87"/>
      <c r="E32" s="111"/>
      <c r="F32" s="11"/>
      <c r="G32" s="11"/>
      <c r="H32" s="57"/>
      <c r="I32" s="11"/>
    </row>
    <row r="33" spans="2:9" ht="12.75">
      <c r="B33" s="110" t="s">
        <v>85</v>
      </c>
      <c r="C33" s="87"/>
      <c r="D33" s="87"/>
      <c r="E33" s="111"/>
      <c r="F33" s="11">
        <f>F35-F34</f>
        <v>229</v>
      </c>
      <c r="G33" s="11">
        <v>432</v>
      </c>
      <c r="H33" s="57">
        <f>H35-H34</f>
        <v>229</v>
      </c>
      <c r="I33" s="57">
        <v>432</v>
      </c>
    </row>
    <row r="34" spans="2:9" ht="12.75">
      <c r="B34" s="110" t="s">
        <v>16</v>
      </c>
      <c r="C34" s="87"/>
      <c r="D34" s="87"/>
      <c r="E34" s="111"/>
      <c r="F34" s="12">
        <v>-252</v>
      </c>
      <c r="G34" s="12">
        <v>303</v>
      </c>
      <c r="H34" s="57">
        <v>-252</v>
      </c>
      <c r="I34" s="22">
        <v>303</v>
      </c>
    </row>
    <row r="35" spans="2:9" ht="13.5" thickBot="1">
      <c r="B35" s="110"/>
      <c r="C35" s="87"/>
      <c r="D35" s="87"/>
      <c r="E35" s="111"/>
      <c r="F35" s="52">
        <f>F29</f>
        <v>-23</v>
      </c>
      <c r="G35" s="52">
        <f>SUM(G33:G34)</f>
        <v>735</v>
      </c>
      <c r="H35" s="78">
        <f>H29</f>
        <v>-23</v>
      </c>
      <c r="I35" s="52">
        <f>SUM(I33:I34)</f>
        <v>735</v>
      </c>
    </row>
    <row r="36" spans="2:9" ht="13.5" thickTop="1">
      <c r="B36" s="110"/>
      <c r="C36" s="87"/>
      <c r="D36" s="87"/>
      <c r="E36" s="111"/>
      <c r="F36" s="11"/>
      <c r="G36" s="11"/>
      <c r="H36" s="57"/>
      <c r="I36" s="11"/>
    </row>
    <row r="37" spans="2:9" ht="12.75">
      <c r="B37" s="110"/>
      <c r="C37" s="87"/>
      <c r="D37" s="87"/>
      <c r="E37" s="111"/>
      <c r="F37" s="12"/>
      <c r="G37" s="12"/>
      <c r="H37" s="22"/>
      <c r="I37" s="12"/>
    </row>
    <row r="38" spans="2:9" ht="12.75">
      <c r="B38" s="110"/>
      <c r="C38" s="87"/>
      <c r="D38" s="87"/>
      <c r="E38" s="111"/>
      <c r="F38" s="15"/>
      <c r="G38" s="15"/>
      <c r="H38" s="35"/>
      <c r="I38" s="15"/>
    </row>
    <row r="39" spans="2:9" ht="12.75">
      <c r="B39" s="110" t="s">
        <v>147</v>
      </c>
      <c r="C39" s="87"/>
      <c r="D39" s="87"/>
      <c r="E39" s="111"/>
      <c r="F39" s="11"/>
      <c r="G39" s="11"/>
      <c r="H39" s="57"/>
      <c r="I39" s="11"/>
    </row>
    <row r="40" spans="2:9" ht="12.75">
      <c r="B40" s="126" t="s">
        <v>17</v>
      </c>
      <c r="C40" s="127"/>
      <c r="D40" s="127"/>
      <c r="E40" s="128"/>
      <c r="F40" s="16">
        <f>F33/(356148)*100</f>
        <v>0.06</v>
      </c>
      <c r="G40" s="16">
        <f>G33/76118*100</f>
        <v>0.57</v>
      </c>
      <c r="H40" s="16">
        <f>H33/(356148)*100</f>
        <v>0.06</v>
      </c>
      <c r="I40" s="16">
        <f>I33/76118*100</f>
        <v>0.57</v>
      </c>
    </row>
    <row r="41" spans="2:9" ht="12.75">
      <c r="B41" s="126" t="s">
        <v>18</v>
      </c>
      <c r="C41" s="127"/>
      <c r="D41" s="127"/>
      <c r="E41" s="128"/>
      <c r="F41" s="16" t="s">
        <v>44</v>
      </c>
      <c r="G41" s="16" t="s">
        <v>44</v>
      </c>
      <c r="H41" s="16" t="s">
        <v>44</v>
      </c>
      <c r="I41" s="16" t="s">
        <v>44</v>
      </c>
    </row>
    <row r="42" spans="2:9" ht="12.75">
      <c r="B42" s="126"/>
      <c r="C42" s="127"/>
      <c r="D42" s="127"/>
      <c r="E42" s="128"/>
      <c r="F42" s="16"/>
      <c r="G42" s="16"/>
      <c r="H42" s="53"/>
      <c r="I42" s="16"/>
    </row>
    <row r="43" spans="2:9" ht="12.75">
      <c r="B43" s="114" t="s">
        <v>19</v>
      </c>
      <c r="C43" s="85"/>
      <c r="D43" s="85"/>
      <c r="E43" s="115"/>
      <c r="F43" s="17">
        <v>0</v>
      </c>
      <c r="G43" s="17">
        <v>0</v>
      </c>
      <c r="H43" s="54">
        <v>0</v>
      </c>
      <c r="I43" s="17">
        <v>0</v>
      </c>
    </row>
    <row r="44" spans="6:9" ht="12.75">
      <c r="F44" s="18"/>
      <c r="G44" s="18"/>
      <c r="H44" s="60"/>
      <c r="I44" s="18"/>
    </row>
    <row r="45" spans="6:9" ht="12.75">
      <c r="F45" s="18"/>
      <c r="G45" s="18"/>
      <c r="H45" s="60"/>
      <c r="I45" s="18"/>
    </row>
    <row r="46" spans="2:9" ht="12.75">
      <c r="B46" s="186"/>
      <c r="C46" s="187"/>
      <c r="D46" s="187"/>
      <c r="E46" s="188"/>
      <c r="F46" s="180" t="s">
        <v>54</v>
      </c>
      <c r="G46" s="181"/>
      <c r="H46" s="180" t="s">
        <v>20</v>
      </c>
      <c r="I46" s="181"/>
    </row>
    <row r="47" spans="2:9" ht="12.75">
      <c r="B47" s="189"/>
      <c r="C47" s="190"/>
      <c r="D47" s="190"/>
      <c r="E47" s="191"/>
      <c r="F47" s="192"/>
      <c r="G47" s="193"/>
      <c r="H47" s="192" t="s">
        <v>12</v>
      </c>
      <c r="I47" s="193"/>
    </row>
    <row r="48" spans="2:9" ht="19.5" customHeight="1">
      <c r="B48" s="107" t="s">
        <v>83</v>
      </c>
      <c r="C48" s="108"/>
      <c r="D48" s="108"/>
      <c r="E48" s="109"/>
      <c r="F48" s="184">
        <f>CBS!D54</f>
        <v>0.17</v>
      </c>
      <c r="G48" s="185"/>
      <c r="H48" s="184">
        <f>CBS!E54</f>
        <v>0.17</v>
      </c>
      <c r="I48" s="185"/>
    </row>
    <row r="49" spans="2:9" ht="12.75">
      <c r="B49" s="114"/>
      <c r="C49" s="85"/>
      <c r="D49" s="85"/>
      <c r="E49" s="115"/>
      <c r="F49" s="56"/>
      <c r="G49" s="72"/>
      <c r="H49" s="61"/>
      <c r="I49" s="72"/>
    </row>
    <row r="50" spans="6:9" ht="12.75">
      <c r="F50" s="18"/>
      <c r="G50" s="18"/>
      <c r="H50" s="60"/>
      <c r="I50" s="18"/>
    </row>
    <row r="51" spans="2:9" ht="12.75">
      <c r="B51" s="129"/>
      <c r="C51" s="130"/>
      <c r="D51" s="130"/>
      <c r="E51" s="106"/>
      <c r="F51" s="86"/>
      <c r="G51" s="86"/>
      <c r="H51" s="76"/>
      <c r="I51" s="18"/>
    </row>
    <row r="52" spans="2:9" ht="12.75">
      <c r="B52" s="131"/>
      <c r="C52" s="130"/>
      <c r="D52" s="130"/>
      <c r="E52" s="106"/>
      <c r="F52" s="132"/>
      <c r="G52" s="132"/>
      <c r="H52" s="76"/>
      <c r="I52" s="18"/>
    </row>
    <row r="53" spans="2:9" ht="12.75">
      <c r="B53" s="130"/>
      <c r="C53" s="130"/>
      <c r="D53" s="130"/>
      <c r="E53" s="106"/>
      <c r="F53" s="133"/>
      <c r="G53" s="133"/>
      <c r="H53" s="76"/>
      <c r="I53" s="18"/>
    </row>
    <row r="54" spans="2:8" ht="12.75">
      <c r="B54" s="134"/>
      <c r="C54" s="134"/>
      <c r="D54" s="87"/>
      <c r="E54" s="106"/>
      <c r="F54" s="87"/>
      <c r="G54" s="87"/>
      <c r="H54" s="23"/>
    </row>
    <row r="55" spans="2:8" ht="12.75">
      <c r="B55" s="131"/>
      <c r="C55" s="130"/>
      <c r="D55" s="87"/>
      <c r="E55" s="106"/>
      <c r="F55" s="130"/>
      <c r="G55" s="87"/>
      <c r="H55" s="23"/>
    </row>
    <row r="56" spans="2:8" ht="12.75">
      <c r="B56" s="130"/>
      <c r="C56" s="130"/>
      <c r="D56" s="87"/>
      <c r="E56" s="106"/>
      <c r="F56" s="130"/>
      <c r="G56" s="130"/>
      <c r="H56" s="23"/>
    </row>
    <row r="57" spans="2:8" ht="12.75">
      <c r="B57" s="130"/>
      <c r="C57" s="135"/>
      <c r="D57" s="87"/>
      <c r="E57" s="106"/>
      <c r="F57" s="130"/>
      <c r="G57" s="130"/>
      <c r="H57" s="23"/>
    </row>
    <row r="58" spans="2:8" ht="12.75">
      <c r="B58" s="130"/>
      <c r="C58" s="130"/>
      <c r="D58" s="87"/>
      <c r="E58" s="106"/>
      <c r="F58" s="130"/>
      <c r="G58" s="87"/>
      <c r="H58" s="23"/>
    </row>
    <row r="59" spans="2:8" ht="12.75">
      <c r="B59" s="136"/>
      <c r="C59" s="135"/>
      <c r="D59" s="87"/>
      <c r="E59" s="106"/>
      <c r="F59" s="130"/>
      <c r="G59" s="87"/>
      <c r="H59" s="23"/>
    </row>
    <row r="60" spans="2:8" ht="12.75">
      <c r="B60" s="130"/>
      <c r="C60" s="130"/>
      <c r="D60" s="87"/>
      <c r="E60" s="106"/>
      <c r="F60" s="130"/>
      <c r="G60" s="130"/>
      <c r="H60" s="23"/>
    </row>
    <row r="61" spans="2:8" ht="12.75">
      <c r="B61" s="130"/>
      <c r="C61" s="135"/>
      <c r="D61" s="87"/>
      <c r="E61" s="106"/>
      <c r="F61" s="130"/>
      <c r="G61" s="130"/>
      <c r="H61" s="23"/>
    </row>
    <row r="62" spans="2:4" ht="12.75">
      <c r="B62" s="137"/>
      <c r="C62" s="137"/>
      <c r="D62" s="137"/>
    </row>
    <row r="66" spans="6:7" ht="12.75">
      <c r="F66" s="18" t="s">
        <v>112</v>
      </c>
      <c r="G66" s="18" t="s">
        <v>113</v>
      </c>
    </row>
    <row r="67" spans="2:7" ht="12.75">
      <c r="B67" s="137"/>
      <c r="F67" s="138" t="s">
        <v>114</v>
      </c>
      <c r="G67" s="138" t="s">
        <v>114</v>
      </c>
    </row>
    <row r="68" spans="2:7" ht="12.75">
      <c r="B68" s="139" t="s">
        <v>111</v>
      </c>
      <c r="C68" s="139" t="s">
        <v>116</v>
      </c>
      <c r="F68" s="140" t="s">
        <v>8</v>
      </c>
      <c r="G68" s="140" t="s">
        <v>8</v>
      </c>
    </row>
    <row r="69" ht="12.75">
      <c r="B69" s="137"/>
    </row>
    <row r="70" spans="2:7" ht="12.75">
      <c r="B70" s="137"/>
      <c r="C70" s="69" t="s">
        <v>115</v>
      </c>
      <c r="F70" s="85">
        <v>-3000</v>
      </c>
      <c r="G70" s="85">
        <v>-3000</v>
      </c>
    </row>
    <row r="71" ht="12.75">
      <c r="B71" s="137"/>
    </row>
  </sheetData>
  <mergeCells count="9">
    <mergeCell ref="B46:E47"/>
    <mergeCell ref="F46:G46"/>
    <mergeCell ref="H46:I46"/>
    <mergeCell ref="F47:G47"/>
    <mergeCell ref="H47:I47"/>
    <mergeCell ref="F7:G7"/>
    <mergeCell ref="H7:I7"/>
    <mergeCell ref="H48:I48"/>
    <mergeCell ref="F48:G48"/>
  </mergeCells>
  <printOptions/>
  <pageMargins left="0.63" right="0.47" top="1" bottom="1" header="0.5" footer="0.5"/>
  <pageSetup fitToHeight="1" fitToWidth="1" horizontalDpi="600" verticalDpi="600" orientation="portrait" paperSize="9" scale="70" r:id="rId2"/>
  <headerFooter alignWithMargins="0">
    <oddFooter>&amp;LThe condensed consolidated income statements should be read in conjunction with the audited financial statements for the year ended 31 March 2008 and the accompanying explanatory notes attached to the interim financial statements.
</oddFooter>
  </headerFooter>
  <drawing r:id="rId1"/>
</worksheet>
</file>

<file path=xl/worksheets/sheet3.xml><?xml version="1.0" encoding="utf-8"?>
<worksheet xmlns="http://schemas.openxmlformats.org/spreadsheetml/2006/main" xmlns:r="http://schemas.openxmlformats.org/officeDocument/2006/relationships">
  <dimension ref="B1:G57"/>
  <sheetViews>
    <sheetView workbookViewId="0" topLeftCell="A1">
      <pane xSplit="3" ySplit="10" topLeftCell="D11" activePane="bottomRight" state="frozen"/>
      <selection pane="topLeft" activeCell="C49" sqref="C49"/>
      <selection pane="topRight" activeCell="C49" sqref="C49"/>
      <selection pane="bottomLeft" activeCell="C49" sqref="C49"/>
      <selection pane="bottomRight" activeCell="D36" sqref="D36:E36"/>
    </sheetView>
  </sheetViews>
  <sheetFormatPr defaultColWidth="9.140625" defaultRowHeight="12.75"/>
  <cols>
    <col min="1" max="1" width="1.1484375" style="69" customWidth="1"/>
    <col min="2" max="2" width="42.140625" style="69" customWidth="1"/>
    <col min="3" max="3" width="7.7109375" style="69" customWidth="1"/>
    <col min="4" max="4" width="17.57421875" style="26" customWidth="1"/>
    <col min="5" max="5" width="17.57421875" style="69" customWidth="1"/>
    <col min="6" max="6" width="9.57421875" style="69" bestFit="1" customWidth="1"/>
    <col min="7" max="7" width="10.28125" style="69" customWidth="1"/>
    <col min="8" max="16384" width="9.140625" style="69" customWidth="1"/>
  </cols>
  <sheetData>
    <row r="1" ht="12.75">
      <c r="B1" s="94" t="s">
        <v>53</v>
      </c>
    </row>
    <row r="2" ht="12.75">
      <c r="B2" s="105"/>
    </row>
    <row r="3" ht="12.75">
      <c r="B3" s="105" t="s">
        <v>21</v>
      </c>
    </row>
    <row r="4" ht="12.75">
      <c r="B4" s="105" t="s">
        <v>133</v>
      </c>
    </row>
    <row r="6" spans="4:5" ht="12.75">
      <c r="D6" s="81" t="s">
        <v>22</v>
      </c>
      <c r="E6" s="141" t="s">
        <v>22</v>
      </c>
    </row>
    <row r="7" spans="3:5" ht="12.75">
      <c r="C7" s="103"/>
      <c r="D7" s="81" t="s">
        <v>134</v>
      </c>
      <c r="E7" s="81" t="s">
        <v>119</v>
      </c>
    </row>
    <row r="8" spans="3:5" ht="12.75">
      <c r="C8" s="103"/>
      <c r="D8" s="81" t="s">
        <v>96</v>
      </c>
      <c r="E8" s="141" t="s">
        <v>73</v>
      </c>
    </row>
    <row r="9" spans="4:5" ht="12.75">
      <c r="D9" s="81" t="s">
        <v>8</v>
      </c>
      <c r="E9" s="141" t="s">
        <v>8</v>
      </c>
    </row>
    <row r="10" spans="4:5" ht="12.75">
      <c r="D10" s="81"/>
      <c r="E10" s="142"/>
    </row>
    <row r="11" ht="12.75">
      <c r="B11" s="105" t="s">
        <v>64</v>
      </c>
    </row>
    <row r="12" ht="12.75">
      <c r="B12" s="105" t="s">
        <v>65</v>
      </c>
    </row>
    <row r="13" spans="2:5" ht="12.75">
      <c r="B13" s="143" t="s">
        <v>23</v>
      </c>
      <c r="D13" s="62">
        <v>5449</v>
      </c>
      <c r="E13" s="62">
        <v>5105</v>
      </c>
    </row>
    <row r="14" spans="2:5" ht="12.75">
      <c r="B14" s="143" t="s">
        <v>66</v>
      </c>
      <c r="D14" s="62">
        <f>2856+810</f>
        <v>3666</v>
      </c>
      <c r="E14" s="62">
        <f>2856+904</f>
        <v>3760</v>
      </c>
    </row>
    <row r="15" spans="2:5" ht="12.75">
      <c r="B15" s="143" t="s">
        <v>90</v>
      </c>
      <c r="D15" s="62">
        <v>2929</v>
      </c>
      <c r="E15" s="62">
        <v>2955</v>
      </c>
    </row>
    <row r="16" spans="4:5" ht="12.75">
      <c r="D16" s="63">
        <f>SUM(D13:D15)</f>
        <v>12044</v>
      </c>
      <c r="E16" s="144">
        <f>SUM(E13:E15)</f>
        <v>11820</v>
      </c>
    </row>
    <row r="17" spans="2:5" ht="12.75">
      <c r="B17" s="105" t="s">
        <v>24</v>
      </c>
      <c r="D17" s="62"/>
      <c r="E17" s="145"/>
    </row>
    <row r="18" spans="2:5" ht="12.75">
      <c r="B18" s="143" t="s">
        <v>25</v>
      </c>
      <c r="D18" s="62">
        <v>1336</v>
      </c>
      <c r="E18" s="62">
        <v>1464</v>
      </c>
    </row>
    <row r="19" spans="2:5" ht="12.75">
      <c r="B19" s="143" t="s">
        <v>60</v>
      </c>
      <c r="D19" s="62">
        <v>26888</v>
      </c>
      <c r="E19" s="62">
        <v>31842</v>
      </c>
    </row>
    <row r="20" spans="2:5" ht="12.75">
      <c r="B20" s="143" t="s">
        <v>79</v>
      </c>
      <c r="D20" s="62">
        <v>4257</v>
      </c>
      <c r="E20" s="62">
        <v>3860</v>
      </c>
    </row>
    <row r="21" spans="2:5" ht="12.75">
      <c r="B21" s="143" t="s">
        <v>98</v>
      </c>
      <c r="D21" s="62">
        <v>404</v>
      </c>
      <c r="E21" s="62">
        <v>371</v>
      </c>
    </row>
    <row r="22" spans="2:5" ht="12.75">
      <c r="B22" s="143" t="s">
        <v>86</v>
      </c>
      <c r="D22" s="62">
        <v>35173</v>
      </c>
      <c r="E22" s="62">
        <f>35210+47</f>
        <v>35257</v>
      </c>
    </row>
    <row r="23" spans="4:5" ht="12.75">
      <c r="D23" s="63">
        <f>SUM(D18:D22)</f>
        <v>68058</v>
      </c>
      <c r="E23" s="144">
        <f>SUM(E18:E22)</f>
        <v>72794</v>
      </c>
    </row>
    <row r="24" spans="2:5" ht="13.5" thickBot="1">
      <c r="B24" s="105" t="s">
        <v>67</v>
      </c>
      <c r="D24" s="64">
        <f>D16+D23</f>
        <v>80102</v>
      </c>
      <c r="E24" s="146">
        <f>E16+E23</f>
        <v>84614</v>
      </c>
    </row>
    <row r="25" spans="2:5" ht="12.75">
      <c r="B25" s="105"/>
      <c r="D25" s="65"/>
      <c r="E25" s="147"/>
    </row>
    <row r="26" spans="2:5" ht="12.75">
      <c r="B26" s="105" t="s">
        <v>68</v>
      </c>
      <c r="D26" s="65"/>
      <c r="E26" s="147"/>
    </row>
    <row r="27" spans="2:5" ht="12.75">
      <c r="B27" s="105" t="s">
        <v>87</v>
      </c>
      <c r="D27" s="65"/>
      <c r="E27" s="147"/>
    </row>
    <row r="28" spans="2:5" ht="12.75">
      <c r="B28" s="105"/>
      <c r="D28" s="65"/>
      <c r="E28" s="147"/>
    </row>
    <row r="29" spans="2:5" ht="12.75">
      <c r="B29" s="148" t="s">
        <v>27</v>
      </c>
      <c r="D29" s="62">
        <v>89037</v>
      </c>
      <c r="E29" s="62">
        <v>89037</v>
      </c>
    </row>
    <row r="30" spans="2:5" ht="12.75">
      <c r="B30" s="148" t="s">
        <v>28</v>
      </c>
      <c r="D30" s="82">
        <v>5488</v>
      </c>
      <c r="E30" s="82">
        <v>5488</v>
      </c>
    </row>
    <row r="31" spans="2:5" ht="12.75">
      <c r="B31" s="148" t="s">
        <v>29</v>
      </c>
      <c r="D31" s="82">
        <v>-13509</v>
      </c>
      <c r="E31" s="82">
        <v>-13509</v>
      </c>
    </row>
    <row r="32" spans="2:5" ht="12.75">
      <c r="B32" s="148" t="s">
        <v>42</v>
      </c>
      <c r="D32" s="145">
        <v>0</v>
      </c>
      <c r="E32" s="145">
        <v>0</v>
      </c>
    </row>
    <row r="33" spans="2:5" ht="12.75">
      <c r="B33" s="148" t="s">
        <v>123</v>
      </c>
      <c r="D33" s="145">
        <v>0</v>
      </c>
      <c r="E33" s="82">
        <v>4</v>
      </c>
    </row>
    <row r="34" spans="2:5" ht="12.75">
      <c r="B34" s="148" t="s">
        <v>45</v>
      </c>
      <c r="D34" s="82">
        <v>51</v>
      </c>
      <c r="E34" s="82">
        <v>51</v>
      </c>
    </row>
    <row r="35" spans="2:5" s="150" customFormat="1" ht="12.75">
      <c r="B35" s="149" t="s">
        <v>91</v>
      </c>
      <c r="D35" s="151"/>
      <c r="E35" s="151"/>
    </row>
    <row r="36" spans="2:7" s="150" customFormat="1" ht="12.75">
      <c r="B36" s="149" t="s">
        <v>118</v>
      </c>
      <c r="D36" s="145">
        <v>0</v>
      </c>
      <c r="E36" s="145">
        <v>0</v>
      </c>
      <c r="G36" s="152"/>
    </row>
    <row r="37" spans="2:5" ht="12.75">
      <c r="B37" s="148" t="s">
        <v>46</v>
      </c>
      <c r="D37" s="83">
        <v>-22781</v>
      </c>
      <c r="E37" s="83">
        <v>-23010</v>
      </c>
    </row>
    <row r="38" spans="2:5" s="105" customFormat="1" ht="12.75">
      <c r="B38" s="153"/>
      <c r="D38" s="62">
        <f>SUM(D29:D37)</f>
        <v>58286</v>
      </c>
      <c r="E38" s="145">
        <f>SUM(E29:E37)</f>
        <v>58061</v>
      </c>
    </row>
    <row r="39" spans="2:5" s="145" customFormat="1" ht="12.75">
      <c r="B39" s="105" t="s">
        <v>30</v>
      </c>
      <c r="D39" s="66">
        <v>1311</v>
      </c>
      <c r="E39" s="154">
        <v>1563</v>
      </c>
    </row>
    <row r="40" spans="2:7" ht="12.75">
      <c r="B40" s="105" t="s">
        <v>63</v>
      </c>
      <c r="D40" s="63">
        <f>D38+D39</f>
        <v>59597</v>
      </c>
      <c r="E40" s="144">
        <f>E38+E39</f>
        <v>59624</v>
      </c>
      <c r="G40" s="104"/>
    </row>
    <row r="41" spans="2:5" ht="12.75">
      <c r="B41" s="105"/>
      <c r="D41" s="62"/>
      <c r="E41" s="145"/>
    </row>
    <row r="42" spans="2:5" ht="12.75">
      <c r="B42" s="105" t="s">
        <v>69</v>
      </c>
      <c r="D42" s="62"/>
      <c r="E42" s="145"/>
    </row>
    <row r="43" spans="2:5" ht="12.75">
      <c r="B43" s="155" t="s">
        <v>92</v>
      </c>
      <c r="D43" s="62">
        <v>273</v>
      </c>
      <c r="E43" s="62">
        <v>426</v>
      </c>
    </row>
    <row r="44" spans="2:5" s="105" customFormat="1" ht="12.75">
      <c r="B44" s="153"/>
      <c r="D44" s="63">
        <f>SUM(D43:D43)</f>
        <v>273</v>
      </c>
      <c r="E44" s="144">
        <f>SUM(E43:E43)</f>
        <v>426</v>
      </c>
    </row>
    <row r="45" spans="4:5" ht="12.75">
      <c r="D45" s="62"/>
      <c r="E45" s="145"/>
    </row>
    <row r="46" spans="2:5" ht="12.75">
      <c r="B46" s="105" t="s">
        <v>26</v>
      </c>
      <c r="D46" s="62"/>
      <c r="E46" s="145"/>
    </row>
    <row r="47" spans="2:5" ht="12.75">
      <c r="B47" s="148" t="s">
        <v>62</v>
      </c>
      <c r="D47" s="62">
        <v>9970</v>
      </c>
      <c r="E47" s="62">
        <v>11897</v>
      </c>
    </row>
    <row r="48" spans="2:5" ht="12.75">
      <c r="B48" s="148" t="s">
        <v>61</v>
      </c>
      <c r="D48" s="62">
        <v>8848</v>
      </c>
      <c r="E48" s="62">
        <v>8735</v>
      </c>
    </row>
    <row r="49" spans="2:5" ht="12.75">
      <c r="B49" s="148" t="s">
        <v>43</v>
      </c>
      <c r="D49" s="62">
        <v>1414</v>
      </c>
      <c r="E49" s="62">
        <v>3932</v>
      </c>
    </row>
    <row r="50" spans="2:5" ht="12.75">
      <c r="B50" s="105" t="s">
        <v>70</v>
      </c>
      <c r="D50" s="63">
        <f>SUM(D47:D49)</f>
        <v>20232</v>
      </c>
      <c r="E50" s="144">
        <f>SUM(E47:E49)</f>
        <v>24564</v>
      </c>
    </row>
    <row r="51" spans="2:5" ht="12.75">
      <c r="B51" s="105" t="s">
        <v>71</v>
      </c>
      <c r="D51" s="63">
        <f>D44+D50</f>
        <v>20505</v>
      </c>
      <c r="E51" s="144">
        <f>E44+E50</f>
        <v>24990</v>
      </c>
    </row>
    <row r="52" spans="2:5" ht="13.5" thickBot="1">
      <c r="B52" s="105" t="s">
        <v>72</v>
      </c>
      <c r="D52" s="64">
        <f>D40+D51</f>
        <v>80102</v>
      </c>
      <c r="E52" s="146">
        <f>E40+E51</f>
        <v>84614</v>
      </c>
    </row>
    <row r="54" spans="2:5" ht="13.5" thickBot="1">
      <c r="B54" s="69" t="s">
        <v>83</v>
      </c>
      <c r="D54" s="68">
        <f>ROUND(D40/(D29/0.25),2)</f>
        <v>0.17</v>
      </c>
      <c r="E54" s="68">
        <f>ROUND(E40/(E29/0.25),2)</f>
        <v>0.17</v>
      </c>
    </row>
    <row r="57" spans="4:5" ht="12.75">
      <c r="D57" s="67">
        <f>D52-D24</f>
        <v>0</v>
      </c>
      <c r="E57" s="26">
        <f>E52-E24</f>
        <v>0</v>
      </c>
    </row>
  </sheetData>
  <printOptions/>
  <pageMargins left="0.62" right="0.6" top="0.76" bottom="1" header="0.5" footer="0.5"/>
  <pageSetup horizontalDpi="600" verticalDpi="600" orientation="portrait" paperSize="9" r:id="rId1"/>
  <headerFooter alignWithMargins="0">
    <oddFooter>&amp;LThe condensed consolidated balance sheet should be read in conjunction with the audited financial statements for the year ended 31 March 2008 and the accompanying explanatory notes attached to the interim financial statements.</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32"/>
  <sheetViews>
    <sheetView zoomScale="50" zoomScaleNormal="50" workbookViewId="0" topLeftCell="A1">
      <pane xSplit="2" ySplit="9" topLeftCell="C10" activePane="bottomRight" state="frozen"/>
      <selection pane="topLeft" activeCell="C49" sqref="C49"/>
      <selection pane="topRight" activeCell="C49" sqref="C49"/>
      <selection pane="bottomLeft" activeCell="C49" sqref="C49"/>
      <selection pane="bottomRight" activeCell="G22" sqref="G22"/>
    </sheetView>
  </sheetViews>
  <sheetFormatPr defaultColWidth="9.140625" defaultRowHeight="12.75"/>
  <cols>
    <col min="1" max="1" width="62.28125" style="38" customWidth="1"/>
    <col min="2" max="2" width="10.421875" style="38" customWidth="1"/>
    <col min="3" max="4" width="16.7109375" style="38" customWidth="1"/>
    <col min="5" max="6" width="16.28125" style="38" customWidth="1"/>
    <col min="7" max="7" width="22.00390625" style="38" customWidth="1"/>
    <col min="8" max="8" width="19.8515625" style="38" customWidth="1"/>
    <col min="9" max="9" width="23.28125" style="37" customWidth="1"/>
    <col min="10" max="10" width="24.00390625" style="38" customWidth="1"/>
    <col min="11" max="11" width="20.00390625" style="38" customWidth="1"/>
    <col min="12" max="12" width="16.00390625" style="38" customWidth="1"/>
    <col min="13" max="13" width="16.57421875" style="38" customWidth="1"/>
    <col min="14" max="16384" width="9.140625" style="38" customWidth="1"/>
  </cols>
  <sheetData>
    <row r="1" spans="1:2" ht="20.25">
      <c r="A1" s="36" t="s">
        <v>53</v>
      </c>
      <c r="B1" s="37"/>
    </row>
    <row r="3" spans="1:2" ht="20.25">
      <c r="A3" s="37" t="s">
        <v>38</v>
      </c>
      <c r="B3" s="37"/>
    </row>
    <row r="4" spans="1:2" ht="20.25">
      <c r="A4" s="39" t="str">
        <f>'CPL(2)'!B4</f>
        <v>FOR THE FIRST QUARTER ENDED 30 JUNE 2008</v>
      </c>
      <c r="B4" s="37"/>
    </row>
    <row r="5" spans="1:12" ht="20.25">
      <c r="A5" s="37"/>
      <c r="B5" s="37"/>
      <c r="C5" s="194" t="s">
        <v>126</v>
      </c>
      <c r="D5" s="195"/>
      <c r="E5" s="195"/>
      <c r="F5" s="195"/>
      <c r="G5" s="195"/>
      <c r="H5" s="195"/>
      <c r="I5" s="195"/>
      <c r="J5" s="195"/>
      <c r="K5" s="41"/>
      <c r="L5" s="40"/>
    </row>
    <row r="6" spans="3:9" s="37" customFormat="1" ht="20.25">
      <c r="C6" s="40"/>
      <c r="D6" s="90" t="s">
        <v>127</v>
      </c>
      <c r="E6" s="91"/>
      <c r="F6" s="91"/>
      <c r="G6" s="91"/>
      <c r="H6" s="89"/>
      <c r="I6" s="50"/>
    </row>
    <row r="7" spans="3:9" s="37" customFormat="1" ht="20.25">
      <c r="C7" s="40"/>
      <c r="D7" s="40"/>
      <c r="G7" s="40"/>
      <c r="H7" s="40"/>
      <c r="I7" s="40"/>
    </row>
    <row r="8" spans="2:13" s="42" customFormat="1" ht="60.75">
      <c r="B8" s="41"/>
      <c r="C8" s="157" t="s">
        <v>39</v>
      </c>
      <c r="D8" s="157" t="s">
        <v>28</v>
      </c>
      <c r="E8" s="157" t="s">
        <v>29</v>
      </c>
      <c r="F8" s="157" t="s">
        <v>42</v>
      </c>
      <c r="G8" s="157" t="s">
        <v>123</v>
      </c>
      <c r="H8" s="157" t="s">
        <v>45</v>
      </c>
      <c r="I8" s="157" t="s">
        <v>97</v>
      </c>
      <c r="J8" s="157" t="s">
        <v>41</v>
      </c>
      <c r="K8" s="157" t="s">
        <v>40</v>
      </c>
      <c r="L8" s="157" t="s">
        <v>16</v>
      </c>
      <c r="M8" s="157" t="s">
        <v>124</v>
      </c>
    </row>
    <row r="9" spans="3:13" s="37" customFormat="1" ht="20.25">
      <c r="C9" s="157" t="s">
        <v>8</v>
      </c>
      <c r="D9" s="157" t="s">
        <v>8</v>
      </c>
      <c r="E9" s="157" t="s">
        <v>8</v>
      </c>
      <c r="F9" s="157" t="s">
        <v>8</v>
      </c>
      <c r="G9" s="157" t="s">
        <v>8</v>
      </c>
      <c r="H9" s="157" t="s">
        <v>8</v>
      </c>
      <c r="I9" s="157" t="s">
        <v>8</v>
      </c>
      <c r="J9" s="157" t="s">
        <v>8</v>
      </c>
      <c r="K9" s="157" t="s">
        <v>8</v>
      </c>
      <c r="L9" s="157" t="s">
        <v>8</v>
      </c>
      <c r="M9" s="157" t="s">
        <v>8</v>
      </c>
    </row>
    <row r="10" spans="3:11" s="37" customFormat="1" ht="20.25">
      <c r="C10" s="40"/>
      <c r="D10" s="40"/>
      <c r="E10" s="40"/>
      <c r="F10" s="40"/>
      <c r="G10" s="40"/>
      <c r="H10" s="40"/>
      <c r="I10" s="40"/>
      <c r="J10" s="40"/>
      <c r="K10" s="40"/>
    </row>
    <row r="11" spans="1:14" s="43" customFormat="1" ht="20.25">
      <c r="A11" s="43" t="s">
        <v>135</v>
      </c>
      <c r="C11" s="43">
        <v>89037</v>
      </c>
      <c r="D11" s="43">
        <v>5488</v>
      </c>
      <c r="E11" s="43">
        <v>-13509</v>
      </c>
      <c r="F11" s="43">
        <f>F28</f>
        <v>0</v>
      </c>
      <c r="G11" s="43">
        <v>4</v>
      </c>
      <c r="H11" s="43">
        <v>51</v>
      </c>
      <c r="I11" s="43">
        <v>0</v>
      </c>
      <c r="J11" s="43">
        <v>-23010</v>
      </c>
      <c r="K11" s="43">
        <f>SUM(C11:J11)</f>
        <v>58061</v>
      </c>
      <c r="L11" s="43">
        <v>1563</v>
      </c>
      <c r="M11" s="43">
        <f>SUM(K11:L11)</f>
        <v>59624</v>
      </c>
      <c r="N11" s="44"/>
    </row>
    <row r="12" spans="10:13" s="46" customFormat="1" ht="21.75" customHeight="1">
      <c r="J12" s="47"/>
      <c r="M12" s="47"/>
    </row>
    <row r="13" spans="1:13" s="46" customFormat="1" ht="21.75" customHeight="1">
      <c r="A13" s="46" t="s">
        <v>121</v>
      </c>
      <c r="C13" s="46">
        <v>0</v>
      </c>
      <c r="D13" s="48">
        <v>0</v>
      </c>
      <c r="E13" s="48">
        <v>0</v>
      </c>
      <c r="F13" s="48">
        <v>0</v>
      </c>
      <c r="G13" s="46">
        <v>-4</v>
      </c>
      <c r="H13" s="48">
        <v>0</v>
      </c>
      <c r="I13" s="48">
        <v>0</v>
      </c>
      <c r="J13" s="48">
        <v>0</v>
      </c>
      <c r="K13" s="45">
        <f>SUM(C13:J13)</f>
        <v>-4</v>
      </c>
      <c r="L13" s="46">
        <v>0</v>
      </c>
      <c r="M13" s="43">
        <f>SUM(K13:L13)</f>
        <v>-4</v>
      </c>
    </row>
    <row r="14" spans="1:13" s="45" customFormat="1" ht="20.25">
      <c r="A14" s="45" t="s">
        <v>152</v>
      </c>
      <c r="C14" s="48">
        <v>0</v>
      </c>
      <c r="D14" s="48">
        <v>0</v>
      </c>
      <c r="E14" s="48">
        <v>0</v>
      </c>
      <c r="F14" s="48">
        <v>0</v>
      </c>
      <c r="G14" s="48">
        <v>0</v>
      </c>
      <c r="H14" s="48">
        <v>0</v>
      </c>
      <c r="I14" s="48">
        <v>0</v>
      </c>
      <c r="J14" s="45">
        <f>'CPL(2)'!H33</f>
        <v>229</v>
      </c>
      <c r="K14" s="45">
        <f>SUM(C14:J14)</f>
        <v>229</v>
      </c>
      <c r="L14" s="45">
        <f>'CPL(2)'!H34</f>
        <v>-252</v>
      </c>
      <c r="M14" s="43">
        <f>SUM(K14:L14)</f>
        <v>-23</v>
      </c>
    </row>
    <row r="15" spans="3:13" s="45" customFormat="1" ht="20.25">
      <c r="C15" s="48"/>
      <c r="D15" s="48"/>
      <c r="E15" s="48"/>
      <c r="F15" s="48"/>
      <c r="G15" s="48"/>
      <c r="H15" s="48"/>
      <c r="I15" s="48"/>
      <c r="M15" s="43"/>
    </row>
    <row r="16" spans="1:13" s="43" customFormat="1" ht="21" thickBot="1">
      <c r="A16" s="43" t="s">
        <v>136</v>
      </c>
      <c r="C16" s="49">
        <f aca="true" t="shared" si="0" ref="C16:M16">SUM(C11:C14)</f>
        <v>89037</v>
      </c>
      <c r="D16" s="49">
        <f t="shared" si="0"/>
        <v>5488</v>
      </c>
      <c r="E16" s="49">
        <f t="shared" si="0"/>
        <v>-13509</v>
      </c>
      <c r="F16" s="49">
        <f t="shared" si="0"/>
        <v>0</v>
      </c>
      <c r="G16" s="49">
        <f t="shared" si="0"/>
        <v>0</v>
      </c>
      <c r="H16" s="49">
        <f t="shared" si="0"/>
        <v>51</v>
      </c>
      <c r="I16" s="49">
        <f t="shared" si="0"/>
        <v>0</v>
      </c>
      <c r="J16" s="49">
        <f t="shared" si="0"/>
        <v>-22781</v>
      </c>
      <c r="K16" s="49">
        <f t="shared" si="0"/>
        <v>58286</v>
      </c>
      <c r="L16" s="49">
        <f t="shared" si="0"/>
        <v>1311</v>
      </c>
      <c r="M16" s="49">
        <f t="shared" si="0"/>
        <v>59597</v>
      </c>
    </row>
    <row r="17" spans="9:10" ht="21" thickTop="1">
      <c r="I17" s="38"/>
      <c r="J17" s="37"/>
    </row>
    <row r="18" spans="9:10" ht="20.25">
      <c r="I18" s="38"/>
      <c r="J18" s="37"/>
    </row>
    <row r="19" spans="9:10" ht="20.25">
      <c r="I19" s="38"/>
      <c r="J19" s="37"/>
    </row>
    <row r="20" spans="9:10" ht="20.25">
      <c r="I20" s="38"/>
      <c r="J20" s="37"/>
    </row>
    <row r="21" s="45" customFormat="1" ht="20.25">
      <c r="J21" s="43"/>
    </row>
    <row r="22" spans="1:13" s="43" customFormat="1" ht="20.25">
      <c r="A22" s="43" t="s">
        <v>100</v>
      </c>
      <c r="C22" s="43">
        <v>76118</v>
      </c>
      <c r="D22" s="43">
        <v>15738</v>
      </c>
      <c r="E22" s="43">
        <v>-13509</v>
      </c>
      <c r="F22" s="43">
        <v>3030</v>
      </c>
      <c r="G22" s="43">
        <v>0</v>
      </c>
      <c r="H22" s="43">
        <v>51</v>
      </c>
      <c r="I22" s="43">
        <v>28566</v>
      </c>
      <c r="J22" s="43">
        <v>-95731</v>
      </c>
      <c r="K22" s="43">
        <f>SUM(C22:J22)</f>
        <v>14263</v>
      </c>
      <c r="L22" s="43">
        <v>2122</v>
      </c>
      <c r="M22" s="43">
        <f>SUM(K22:L22)</f>
        <v>16385</v>
      </c>
    </row>
    <row r="23" s="43" customFormat="1" ht="20.25"/>
    <row r="24" spans="1:13" s="43" customFormat="1" ht="20.25">
      <c r="A24" s="45"/>
      <c r="C24" s="45"/>
      <c r="D24" s="45"/>
      <c r="E24" s="45"/>
      <c r="F24" s="45"/>
      <c r="G24" s="45"/>
      <c r="H24" s="45"/>
      <c r="I24" s="45"/>
      <c r="J24" s="45"/>
      <c r="K24" s="45"/>
      <c r="L24" s="45"/>
      <c r="M24" s="45"/>
    </row>
    <row r="25" spans="1:13" s="43" customFormat="1" ht="20.25">
      <c r="A25" s="46" t="s">
        <v>128</v>
      </c>
      <c r="C25" s="45">
        <v>0</v>
      </c>
      <c r="D25" s="45">
        <v>0</v>
      </c>
      <c r="E25" s="45">
        <v>0</v>
      </c>
      <c r="F25" s="45">
        <v>-3030</v>
      </c>
      <c r="G25" s="45">
        <v>0</v>
      </c>
      <c r="H25" s="45">
        <v>0</v>
      </c>
      <c r="I25" s="45">
        <v>0</v>
      </c>
      <c r="J25" s="45">
        <v>3030</v>
      </c>
      <c r="K25" s="45">
        <f>SUM(C25:J25)</f>
        <v>0</v>
      </c>
      <c r="L25" s="45">
        <v>0</v>
      </c>
      <c r="M25" s="43">
        <f>SUM(K25:L25)</f>
        <v>0</v>
      </c>
    </row>
    <row r="26" spans="1:13" s="45" customFormat="1" ht="20.25">
      <c r="A26" s="45" t="s">
        <v>102</v>
      </c>
      <c r="C26" s="48">
        <v>0</v>
      </c>
      <c r="D26" s="48">
        <v>0</v>
      </c>
      <c r="E26" s="48">
        <v>0</v>
      </c>
      <c r="F26" s="48">
        <v>0</v>
      </c>
      <c r="G26" s="48">
        <v>0</v>
      </c>
      <c r="H26" s="48">
        <v>0</v>
      </c>
      <c r="I26" s="48">
        <v>0</v>
      </c>
      <c r="J26" s="45">
        <v>432</v>
      </c>
      <c r="K26" s="45">
        <f>SUM(C26:J26)</f>
        <v>432</v>
      </c>
      <c r="L26" s="45">
        <v>303</v>
      </c>
      <c r="M26" s="43">
        <f>SUM(K26:L26)</f>
        <v>735</v>
      </c>
    </row>
    <row r="27" spans="3:13" s="45" customFormat="1" ht="20.25">
      <c r="C27" s="48"/>
      <c r="D27" s="48"/>
      <c r="E27" s="48"/>
      <c r="F27" s="48"/>
      <c r="G27" s="48"/>
      <c r="H27" s="48"/>
      <c r="I27" s="48"/>
      <c r="M27" s="43"/>
    </row>
    <row r="28" spans="1:13" s="43" customFormat="1" ht="21" thickBot="1">
      <c r="A28" s="43" t="s">
        <v>137</v>
      </c>
      <c r="C28" s="49">
        <f aca="true" t="shared" si="1" ref="C28:I28">SUM(C20:C26)</f>
        <v>76118</v>
      </c>
      <c r="D28" s="49">
        <f t="shared" si="1"/>
        <v>15738</v>
      </c>
      <c r="E28" s="49">
        <f t="shared" si="1"/>
        <v>-13509</v>
      </c>
      <c r="F28" s="49">
        <f t="shared" si="1"/>
        <v>0</v>
      </c>
      <c r="G28" s="49">
        <f t="shared" si="1"/>
        <v>0</v>
      </c>
      <c r="H28" s="49">
        <f t="shared" si="1"/>
        <v>51</v>
      </c>
      <c r="I28" s="49">
        <f t="shared" si="1"/>
        <v>28566</v>
      </c>
      <c r="J28" s="49">
        <f>SUM(J20:J27)</f>
        <v>-92269</v>
      </c>
      <c r="K28" s="49">
        <f>SUM(K20:K26)</f>
        <v>14695</v>
      </c>
      <c r="L28" s="49">
        <f>SUM(L20:L26)</f>
        <v>2425</v>
      </c>
      <c r="M28" s="49">
        <f>SUM(K28:L28)</f>
        <v>17120</v>
      </c>
    </row>
    <row r="29" s="45" customFormat="1" ht="21" thickTop="1">
      <c r="J29" s="43"/>
    </row>
    <row r="30" spans="1:11" s="45" customFormat="1" ht="20.25">
      <c r="A30" s="156"/>
      <c r="B30" s="156"/>
      <c r="K30" s="43"/>
    </row>
    <row r="31" s="45" customFormat="1" ht="20.25">
      <c r="I31" s="43"/>
    </row>
    <row r="32" s="45" customFormat="1" ht="20.25">
      <c r="I32" s="43"/>
    </row>
  </sheetData>
  <mergeCells count="1">
    <mergeCell ref="C5:J5"/>
  </mergeCells>
  <printOptions/>
  <pageMargins left="0.5" right="0.5" top="0.4" bottom="1" header="0.5" footer="0.42"/>
  <pageSetup fitToHeight="1" fitToWidth="1" horizontalDpi="600" verticalDpi="600" orientation="landscape" paperSize="9" scale="49" r:id="rId1"/>
  <headerFooter alignWithMargins="0">
    <oddFooter>&amp;L&amp;16The condensed consolidated statement of changes in equity should be read in conjunction with the audited financial statements for the year ended 31 March 2008 and the accompanying explanatory notes attached to the interim financial statements.</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F76"/>
  <sheetViews>
    <sheetView view="pageBreakPreview" zoomScale="90" zoomScaleNormal="80" zoomScaleSheetLayoutView="90" workbookViewId="0" topLeftCell="A1">
      <pane xSplit="2" ySplit="8" topLeftCell="C18" activePane="bottomRight" state="frozen"/>
      <selection pane="topLeft" activeCell="C49" sqref="C49"/>
      <selection pane="topRight" activeCell="C49" sqref="C49"/>
      <selection pane="bottomLeft" activeCell="C49" sqref="C49"/>
      <selection pane="bottomRight" activeCell="B52" sqref="B52"/>
    </sheetView>
  </sheetViews>
  <sheetFormatPr defaultColWidth="9.140625" defaultRowHeight="12.75"/>
  <cols>
    <col min="1" max="1" width="4.140625" style="1" customWidth="1"/>
    <col min="2" max="2" width="60.8515625" style="1" customWidth="1"/>
    <col min="3" max="3" width="6.28125" style="1" customWidth="1"/>
    <col min="4" max="4" width="17.00390625" style="26" bestFit="1" customWidth="1"/>
    <col min="5" max="5" width="2.57421875" style="4" customWidth="1"/>
    <col min="6" max="6" width="18.00390625" style="26" bestFit="1" customWidth="1"/>
    <col min="7" max="16384" width="9.140625" style="1" customWidth="1"/>
  </cols>
  <sheetData>
    <row r="1" ht="12.75">
      <c r="B1" s="2" t="s">
        <v>53</v>
      </c>
    </row>
    <row r="2" ht="12.75">
      <c r="B2" s="3"/>
    </row>
    <row r="3" ht="12.75">
      <c r="B3" s="3" t="s">
        <v>31</v>
      </c>
    </row>
    <row r="4" ht="12.75">
      <c r="B4" s="10" t="str">
        <f>CCIE!A4</f>
        <v>FOR THE FIRST QUARTER ENDED 30 JUNE 2008</v>
      </c>
    </row>
    <row r="6" spans="4:6" ht="12.75">
      <c r="D6" s="196" t="s">
        <v>138</v>
      </c>
      <c r="E6" s="197"/>
      <c r="F6" s="197"/>
    </row>
    <row r="7" spans="4:6" ht="12.75">
      <c r="D7" s="81" t="str">
        <f>CBS!D7</f>
        <v>30.06.2008</v>
      </c>
      <c r="E7" s="158"/>
      <c r="F7" s="81" t="s">
        <v>139</v>
      </c>
    </row>
    <row r="8" spans="4:6" ht="12.75">
      <c r="D8" s="81" t="s">
        <v>8</v>
      </c>
      <c r="E8" s="158"/>
      <c r="F8" s="81" t="s">
        <v>8</v>
      </c>
    </row>
    <row r="9" spans="4:6" ht="12.75">
      <c r="D9" s="27"/>
      <c r="E9" s="5"/>
      <c r="F9" s="27"/>
    </row>
    <row r="10" ht="12.75">
      <c r="B10" s="3" t="s">
        <v>49</v>
      </c>
    </row>
    <row r="12" spans="2:6" ht="12.75">
      <c r="B12" s="3" t="s">
        <v>144</v>
      </c>
      <c r="C12" s="3"/>
      <c r="D12" s="28">
        <f>'CPL(2)'!H25</f>
        <v>3</v>
      </c>
      <c r="E12" s="24"/>
      <c r="F12" s="28">
        <f>'CPL(2)'!I25</f>
        <v>629</v>
      </c>
    </row>
    <row r="13" ht="12.75">
      <c r="E13" s="23"/>
    </row>
    <row r="14" spans="2:5" ht="12.75">
      <c r="B14" s="3" t="s">
        <v>50</v>
      </c>
      <c r="E14" s="23"/>
    </row>
    <row r="15" spans="2:6" ht="12.75">
      <c r="B15" s="1" t="s">
        <v>32</v>
      </c>
      <c r="D15" s="26">
        <v>424</v>
      </c>
      <c r="E15" s="23"/>
      <c r="F15" s="26">
        <v>188</v>
      </c>
    </row>
    <row r="16" spans="2:6" ht="12.75">
      <c r="B16" s="1" t="s">
        <v>33</v>
      </c>
      <c r="D16" s="26">
        <v>-159</v>
      </c>
      <c r="E16" s="23"/>
      <c r="F16" s="26">
        <v>357</v>
      </c>
    </row>
    <row r="17" spans="4:6" ht="12.75">
      <c r="D17" s="29"/>
      <c r="E17" s="23"/>
      <c r="F17" s="29"/>
    </row>
    <row r="18" spans="2:6" s="3" customFormat="1" ht="12.75">
      <c r="B18" s="84" t="s">
        <v>125</v>
      </c>
      <c r="D18" s="28">
        <f>SUM(D12:D17)</f>
        <v>268</v>
      </c>
      <c r="E18" s="24"/>
      <c r="F18" s="28">
        <f>SUM(F12:F17)</f>
        <v>1174</v>
      </c>
    </row>
    <row r="19" ht="12.75">
      <c r="E19" s="23"/>
    </row>
    <row r="20" spans="2:6" ht="12.75">
      <c r="B20" s="3" t="s">
        <v>34</v>
      </c>
      <c r="D20" s="26">
        <v>3093</v>
      </c>
      <c r="E20" s="23"/>
      <c r="F20" s="26">
        <v>-6452</v>
      </c>
    </row>
    <row r="21" spans="4:6" ht="12.75">
      <c r="D21" s="29"/>
      <c r="E21" s="23"/>
      <c r="F21" s="29"/>
    </row>
    <row r="22" spans="2:6" ht="12.75">
      <c r="B22" s="3" t="s">
        <v>153</v>
      </c>
      <c r="C22" s="3"/>
      <c r="D22" s="24">
        <f>SUM(D18:D21)</f>
        <v>3361</v>
      </c>
      <c r="E22" s="24"/>
      <c r="F22" s="24">
        <f>SUM(F18:F21)</f>
        <v>-5278</v>
      </c>
    </row>
    <row r="23" ht="12.75">
      <c r="E23" s="23"/>
    </row>
    <row r="24" spans="2:6" ht="12.75">
      <c r="B24" s="1" t="s">
        <v>35</v>
      </c>
      <c r="D24" s="26">
        <v>-33</v>
      </c>
      <c r="E24" s="23"/>
      <c r="F24" s="26">
        <v>-5</v>
      </c>
    </row>
    <row r="25" spans="2:6" ht="12.75">
      <c r="B25" s="1" t="s">
        <v>37</v>
      </c>
      <c r="D25" s="26">
        <v>220</v>
      </c>
      <c r="E25" s="23"/>
      <c r="F25" s="26">
        <v>17</v>
      </c>
    </row>
    <row r="26" spans="2:6" ht="12.75">
      <c r="B26" s="1" t="s">
        <v>36</v>
      </c>
      <c r="D26" s="26">
        <v>-552</v>
      </c>
      <c r="E26" s="23"/>
      <c r="F26" s="26">
        <v>-200</v>
      </c>
    </row>
    <row r="27" ht="12.75">
      <c r="E27" s="23"/>
    </row>
    <row r="28" spans="2:6" ht="12.75">
      <c r="B28" s="3" t="s">
        <v>148</v>
      </c>
      <c r="D28" s="30">
        <f>SUM(D22:D27)</f>
        <v>2996</v>
      </c>
      <c r="E28" s="24"/>
      <c r="F28" s="30">
        <f>SUM(F22:F27)</f>
        <v>-5466</v>
      </c>
    </row>
    <row r="29" ht="12.75">
      <c r="E29" s="23"/>
    </row>
    <row r="30" ht="12.75">
      <c r="E30" s="23"/>
    </row>
    <row r="31" spans="2:5" ht="12.75">
      <c r="B31" s="3" t="s">
        <v>80</v>
      </c>
      <c r="E31" s="23"/>
    </row>
    <row r="32" ht="12.75">
      <c r="E32" s="23"/>
    </row>
    <row r="33" spans="2:6" ht="12.75">
      <c r="B33" s="1" t="s">
        <v>110</v>
      </c>
      <c r="D33" s="26">
        <v>-404</v>
      </c>
      <c r="E33" s="23"/>
      <c r="F33" s="26">
        <v>-62</v>
      </c>
    </row>
    <row r="34" spans="2:6" ht="12.75" hidden="1">
      <c r="B34" s="1" t="s">
        <v>108</v>
      </c>
      <c r="D34" s="26">
        <v>0</v>
      </c>
      <c r="E34" s="23"/>
      <c r="F34" s="60">
        <v>0</v>
      </c>
    </row>
    <row r="35" spans="2:6" ht="12.75" hidden="1">
      <c r="B35" s="1" t="s">
        <v>105</v>
      </c>
      <c r="D35" s="60">
        <v>0</v>
      </c>
      <c r="E35" s="23"/>
      <c r="F35" s="26">
        <v>0</v>
      </c>
    </row>
    <row r="36" spans="2:6" s="6" customFormat="1" ht="12.75">
      <c r="B36" s="7" t="s">
        <v>103</v>
      </c>
      <c r="D36" s="51">
        <f>SUM(D33:D35)</f>
        <v>-404</v>
      </c>
      <c r="E36" s="25"/>
      <c r="F36" s="51">
        <f>SUM(F33:F35)</f>
        <v>-62</v>
      </c>
    </row>
    <row r="37" ht="12.75">
      <c r="E37" s="23"/>
    </row>
    <row r="38" spans="2:5" ht="12.75">
      <c r="B38" s="3" t="s">
        <v>81</v>
      </c>
      <c r="E38" s="23"/>
    </row>
    <row r="39" spans="2:5" ht="12.75">
      <c r="B39" s="8"/>
      <c r="E39" s="23"/>
    </row>
    <row r="40" spans="2:6" ht="12.75">
      <c r="B40" s="1" t="s">
        <v>57</v>
      </c>
      <c r="D40" s="26">
        <v>553</v>
      </c>
      <c r="E40" s="23"/>
      <c r="F40" s="26">
        <v>5442</v>
      </c>
    </row>
    <row r="41" spans="2:6" ht="12.75">
      <c r="B41" s="1" t="s">
        <v>51</v>
      </c>
      <c r="D41" s="26">
        <v>-2833</v>
      </c>
      <c r="E41" s="23"/>
      <c r="F41" s="26">
        <v>-7121</v>
      </c>
    </row>
    <row r="42" spans="2:6" ht="12.75">
      <c r="B42" s="1" t="s">
        <v>95</v>
      </c>
      <c r="D42" s="26">
        <v>-400</v>
      </c>
      <c r="E42" s="23"/>
      <c r="F42" s="26">
        <v>-386</v>
      </c>
    </row>
    <row r="43" spans="2:6" ht="12.75" hidden="1">
      <c r="B43" s="1" t="s">
        <v>120</v>
      </c>
      <c r="D43" s="26">
        <v>0</v>
      </c>
      <c r="E43" s="23"/>
      <c r="F43" s="26">
        <v>0</v>
      </c>
    </row>
    <row r="44" spans="2:6" ht="12.75" hidden="1">
      <c r="B44" s="1" t="s">
        <v>107</v>
      </c>
      <c r="D44" s="26">
        <v>0</v>
      </c>
      <c r="E44" s="23"/>
      <c r="F44" s="60">
        <v>0</v>
      </c>
    </row>
    <row r="45" spans="2:6" ht="12.75" hidden="1">
      <c r="B45" s="1" t="s">
        <v>122</v>
      </c>
      <c r="D45" s="26">
        <v>0</v>
      </c>
      <c r="E45" s="23"/>
      <c r="F45" s="60">
        <v>0</v>
      </c>
    </row>
    <row r="46" spans="2:6" ht="12.75" hidden="1">
      <c r="B46" s="1" t="s">
        <v>109</v>
      </c>
      <c r="D46" s="26">
        <v>0</v>
      </c>
      <c r="E46" s="23"/>
      <c r="F46" s="60">
        <v>0</v>
      </c>
    </row>
    <row r="47" spans="2:6" ht="12.75">
      <c r="B47" s="1" t="s">
        <v>52</v>
      </c>
      <c r="D47" s="26">
        <v>0</v>
      </c>
      <c r="E47" s="23"/>
      <c r="F47" s="26">
        <v>-628</v>
      </c>
    </row>
    <row r="48" spans="2:6" s="3" customFormat="1" ht="12.75">
      <c r="B48" s="3" t="s">
        <v>149</v>
      </c>
      <c r="D48" s="30">
        <f>SUM(D40:D47)</f>
        <v>-2680</v>
      </c>
      <c r="E48" s="24"/>
      <c r="F48" s="30">
        <f>SUM(F40:F47)</f>
        <v>-2693</v>
      </c>
    </row>
    <row r="49" spans="2:5" ht="12.75">
      <c r="B49" s="8"/>
      <c r="E49" s="23"/>
    </row>
    <row r="50" spans="2:6" s="3" customFormat="1" ht="12.75">
      <c r="B50" s="3" t="s">
        <v>150</v>
      </c>
      <c r="D50" s="28">
        <f>D48+D36+D28</f>
        <v>-88</v>
      </c>
      <c r="E50" s="24"/>
      <c r="F50" s="28">
        <f>F48+F36+F28</f>
        <v>-8221</v>
      </c>
    </row>
    <row r="51" spans="4:6" s="3" customFormat="1" ht="12.75">
      <c r="D51" s="28"/>
      <c r="E51" s="24"/>
      <c r="F51" s="28"/>
    </row>
    <row r="52" spans="2:6" s="3" customFormat="1" ht="12.75">
      <c r="B52" s="3" t="s">
        <v>142</v>
      </c>
      <c r="D52" s="28">
        <v>4</v>
      </c>
      <c r="E52" s="24"/>
      <c r="F52" s="28">
        <v>0</v>
      </c>
    </row>
    <row r="53" spans="4:6" s="3" customFormat="1" ht="12.75">
      <c r="D53" s="28"/>
      <c r="E53" s="24"/>
      <c r="F53" s="28"/>
    </row>
    <row r="54" spans="2:6" s="3" customFormat="1" ht="12.75">
      <c r="B54" s="3" t="s">
        <v>99</v>
      </c>
      <c r="D54" s="28">
        <v>35257</v>
      </c>
      <c r="E54" s="24"/>
      <c r="F54" s="28">
        <v>13430</v>
      </c>
    </row>
    <row r="55" spans="4:6" s="3" customFormat="1" ht="12.75">
      <c r="D55" s="28"/>
      <c r="E55" s="24"/>
      <c r="F55" s="28"/>
    </row>
    <row r="56" spans="2:6" s="3" customFormat="1" ht="13.5" thickBot="1">
      <c r="B56" s="3" t="s">
        <v>101</v>
      </c>
      <c r="D56" s="31">
        <f>D50+D54+D52</f>
        <v>35173</v>
      </c>
      <c r="E56" s="24"/>
      <c r="F56" s="31">
        <f>F50+F54</f>
        <v>5209</v>
      </c>
    </row>
    <row r="57" ht="13.5" thickTop="1"/>
    <row r="59" ht="12.75">
      <c r="B59" s="79" t="s">
        <v>106</v>
      </c>
    </row>
    <row r="60" ht="12.75">
      <c r="B60" s="9"/>
    </row>
    <row r="61" spans="4:6" ht="12.75">
      <c r="D61" s="81" t="str">
        <f>"As at "&amp;D7</f>
        <v>As at 30.06.2008</v>
      </c>
      <c r="E61" s="158"/>
      <c r="F61" s="81" t="str">
        <f>"As at "&amp;F7</f>
        <v>As at 30.06.2007</v>
      </c>
    </row>
    <row r="62" spans="4:6" ht="12.75">
      <c r="D62" s="81" t="s">
        <v>8</v>
      </c>
      <c r="E62" s="158"/>
      <c r="F62" s="81" t="s">
        <v>8</v>
      </c>
    </row>
    <row r="63" spans="2:6" ht="12.75">
      <c r="B63" s="1" t="s">
        <v>129</v>
      </c>
      <c r="D63" s="26">
        <v>8177</v>
      </c>
      <c r="E63" s="23"/>
      <c r="F63" s="26">
        <v>7323</v>
      </c>
    </row>
    <row r="64" spans="2:6" ht="12.75">
      <c r="B64" s="1" t="s">
        <v>130</v>
      </c>
      <c r="D64" s="26">
        <v>23466</v>
      </c>
      <c r="E64" s="23"/>
      <c r="F64" s="26">
        <v>0</v>
      </c>
    </row>
    <row r="65" spans="2:6" ht="12.75">
      <c r="B65" s="1" t="s">
        <v>88</v>
      </c>
      <c r="D65" s="26">
        <v>3530</v>
      </c>
      <c r="E65" s="23"/>
      <c r="F65" s="26">
        <v>2023</v>
      </c>
    </row>
    <row r="66" spans="4:6" ht="12.75">
      <c r="D66" s="29"/>
      <c r="E66" s="23"/>
      <c r="F66" s="29"/>
    </row>
    <row r="67" spans="2:6" s="3" customFormat="1" ht="12.75">
      <c r="B67" s="3" t="s">
        <v>55</v>
      </c>
      <c r="D67" s="28">
        <f>SUM(D63:D66)</f>
        <v>35173</v>
      </c>
      <c r="E67" s="24"/>
      <c r="F67" s="28">
        <f>SUM(F63:F66)</f>
        <v>9346</v>
      </c>
    </row>
    <row r="68" spans="2:6" ht="12.75">
      <c r="B68" s="1" t="s">
        <v>93</v>
      </c>
      <c r="D68" s="26">
        <v>0</v>
      </c>
      <c r="E68" s="23"/>
      <c r="F68" s="26">
        <v>-4137</v>
      </c>
    </row>
    <row r="69" spans="2:6" s="3" customFormat="1" ht="13.5" thickBot="1">
      <c r="B69" s="3" t="s">
        <v>56</v>
      </c>
      <c r="D69" s="31">
        <f>SUM(D67:D68)</f>
        <v>35173</v>
      </c>
      <c r="E69" s="24"/>
      <c r="F69" s="31">
        <f>SUM(F67:F68)</f>
        <v>5209</v>
      </c>
    </row>
    <row r="70" ht="13.5" thickTop="1">
      <c r="E70" s="1"/>
    </row>
    <row r="71" ht="12.75">
      <c r="E71" s="1"/>
    </row>
    <row r="72" ht="12.75">
      <c r="E72" s="1"/>
    </row>
    <row r="73" ht="12.75">
      <c r="E73" s="1"/>
    </row>
    <row r="74" ht="12.75">
      <c r="E74" s="1"/>
    </row>
    <row r="75" ht="12.75">
      <c r="E75" s="1"/>
    </row>
    <row r="76" ht="12.75">
      <c r="D76" s="80">
        <f>+D56-D69</f>
        <v>0</v>
      </c>
    </row>
  </sheetData>
  <mergeCells count="1">
    <mergeCell ref="D6:F6"/>
  </mergeCells>
  <printOptions/>
  <pageMargins left="0.75" right="0.75" top="0.75" bottom="1" header="0.5" footer="0.5"/>
  <pageSetup fitToHeight="1" fitToWidth="1" horizontalDpi="600" verticalDpi="600" orientation="portrait" paperSize="9" scale="80" r:id="rId1"/>
  <headerFooter alignWithMargins="0">
    <oddFooter>&amp;LThe condensed consolidated cash flow statement should be read in conjunction with the audited financial statements for the year ended 31 March 2008 and the accompanying explanatory notes attached to the interim financial statements.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MSN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 GAMES</dc:creator>
  <cp:keywords/>
  <dc:description/>
  <cp:lastModifiedBy>leesm</cp:lastModifiedBy>
  <cp:lastPrinted>2008-08-22T07:00:28Z</cp:lastPrinted>
  <dcterms:created xsi:type="dcterms:W3CDTF">2003-02-27T03:53:09Z</dcterms:created>
  <dcterms:modified xsi:type="dcterms:W3CDTF">2008-08-28T09:26:42Z</dcterms:modified>
  <cp:category/>
  <cp:version/>
  <cp:contentType/>
  <cp:contentStatus/>
</cp:coreProperties>
</file>