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ConsoP&amp;L" sheetId="1" r:id="rId1"/>
    <sheet name="ConsoBS" sheetId="2" r:id="rId2"/>
  </sheets>
  <externalReferences>
    <externalReference r:id="rId5"/>
    <externalReference r:id="rId6"/>
    <externalReference r:id="rId7"/>
    <externalReference r:id="rId8"/>
  </externalReferences>
  <definedNames>
    <definedName name="__123Graph_A" localSheetId="0" hidden="1">'[3]Consheet'!#REF!</definedName>
    <definedName name="__123Graph_A" hidden="1">'[2]Consheet'!#REF!</definedName>
    <definedName name="__123Graph_B" localSheetId="0" hidden="1">'[3]Consheet'!#REF!</definedName>
    <definedName name="__123Graph_B" hidden="1">'[2]Consheet'!#REF!</definedName>
    <definedName name="__123Graph_C" localSheetId="0" hidden="1">'[3]Consheet'!#REF!</definedName>
    <definedName name="__123Graph_C" hidden="1">'[2]Consheet'!#REF!</definedName>
    <definedName name="__123Graph_D" localSheetId="0" hidden="1">'[3]Consheet'!#REF!</definedName>
    <definedName name="__123Graph_D" hidden="1">'[2]Consheet'!#REF!</definedName>
    <definedName name="__123Graph_E" localSheetId="0" hidden="1">'[3]Consheet'!#REF!</definedName>
    <definedName name="__123Graph_E" hidden="1">'[2]Consheet'!#REF!</definedName>
    <definedName name="__123Graph_F" localSheetId="0" hidden="1">'[3]Consheet'!#REF!</definedName>
    <definedName name="__123Graph_F" hidden="1">'[2]Consheet'!#REF!</definedName>
    <definedName name="_xlnm.Print_Area" localSheetId="0">'ConsoP&amp;L'!$A$1:$K$54</definedName>
    <definedName name="WORK_9TH" localSheetId="0">#REF!</definedName>
    <definedName name="WORK_9TH">#REF!</definedName>
    <definedName name="WORK_BS" localSheetId="0">#REF!</definedName>
    <definedName name="WORK_BS">#REF!</definedName>
    <definedName name="WORK_N1" localSheetId="0">#REF!</definedName>
    <definedName name="WORK_N1">#REF!</definedName>
    <definedName name="WORK_N2" localSheetId="0">#REF!</definedName>
    <definedName name="WORK_N2">#REF!</definedName>
    <definedName name="WORK_N3" localSheetId="0">#REF!</definedName>
    <definedName name="WORK_N3">#REF!</definedName>
    <definedName name="WORK_PL" localSheetId="0">#REF!</definedName>
    <definedName name="WORK_PL">#REF!</definedName>
  </definedNames>
  <calcPr fullCalcOnLoad="1"/>
</workbook>
</file>

<file path=xl/sharedStrings.xml><?xml version="1.0" encoding="utf-8"?>
<sst xmlns="http://schemas.openxmlformats.org/spreadsheetml/2006/main" count="72" uniqueCount="61">
  <si>
    <t>Individual Quarter</t>
  </si>
  <si>
    <t>Cumulative Quarter</t>
  </si>
  <si>
    <t>RM'000</t>
  </si>
  <si>
    <t>Revenue</t>
  </si>
  <si>
    <t>Investment income</t>
  </si>
  <si>
    <t>Other Income</t>
  </si>
  <si>
    <t>Finance cost</t>
  </si>
  <si>
    <t>Depreciation and amortisation</t>
  </si>
  <si>
    <t>Exceptional items</t>
  </si>
  <si>
    <t>Profit/(loss) before income tax, minority interests and extraordinary items</t>
  </si>
  <si>
    <t>Profit/(loss) before income tax, minority interests and extraordinary items after share of profits and losses of associated companies</t>
  </si>
  <si>
    <t>Income tax</t>
  </si>
  <si>
    <t>Profit/(loss) after Income tax before deducting minority interests</t>
  </si>
  <si>
    <t>Minority interests</t>
  </si>
  <si>
    <t>Net profit/(loss) from ordinary activities attributable to members of the company</t>
  </si>
  <si>
    <t>Extraordinary items</t>
  </si>
  <si>
    <t>Minority Interests</t>
  </si>
  <si>
    <t>Extraordinary items attributable to members of the company</t>
  </si>
  <si>
    <t>Net profit/(loss)  attributable to member of the company</t>
  </si>
  <si>
    <t>Sen</t>
  </si>
  <si>
    <t>Approved by:</t>
  </si>
  <si>
    <t>Unaudited</t>
  </si>
  <si>
    <t>Audited</t>
  </si>
  <si>
    <t>CURRENT ASSETS</t>
  </si>
  <si>
    <t>Stocks</t>
  </si>
  <si>
    <t>Trade debtors</t>
  </si>
  <si>
    <t>Other debtors</t>
  </si>
  <si>
    <t>Deposits with financial institution</t>
  </si>
  <si>
    <t>Cash and bank balances</t>
  </si>
  <si>
    <t>CURRENT LIABILITIES</t>
  </si>
  <si>
    <t>Trade creditors</t>
  </si>
  <si>
    <t>Other creditors</t>
  </si>
  <si>
    <t>Bank borrowings</t>
  </si>
  <si>
    <t>Taxation</t>
  </si>
  <si>
    <t>Proposed dividend</t>
  </si>
  <si>
    <t>NET CURRENT ASSETS</t>
  </si>
  <si>
    <t>INVESTMENT</t>
  </si>
  <si>
    <t>FIXED ASSETS</t>
  </si>
  <si>
    <t>DEVELOPMENT PROPERTIES</t>
  </si>
  <si>
    <t>GOODWILL ON CONSOLIDATION</t>
  </si>
  <si>
    <t>HIRE PURCHASE AND LEASE CREDITORS</t>
  </si>
  <si>
    <t xml:space="preserve"> </t>
  </si>
  <si>
    <t>SHAREHOLDERS' FUNDS</t>
  </si>
  <si>
    <t>Share capital</t>
  </si>
  <si>
    <t>Reserves</t>
  </si>
  <si>
    <t xml:space="preserve">  Share premium </t>
  </si>
  <si>
    <t xml:space="preserve">  Capital reserves</t>
  </si>
  <si>
    <t xml:space="preserve">  Reserve on consolidation</t>
  </si>
  <si>
    <t xml:space="preserve">  Retained profits/(loss)</t>
  </si>
  <si>
    <t>Net tangible assets per share</t>
  </si>
  <si>
    <t>CONSOLIDATED UNAUDITED INCOME STATEMENT</t>
  </si>
  <si>
    <t>Profit/(loss) before finance cost, depreciation and amortisation, exceptional items, income tax, minority interests and extraordinary items</t>
  </si>
  <si>
    <t>Share of profit and losses of assoociated companies</t>
  </si>
  <si>
    <t>CONSOLIDATED UNAUDITED BALANCE SHEET</t>
  </si>
  <si>
    <t>QUARTERLY REPORT - 30 JUNE 2002</t>
  </si>
  <si>
    <r>
      <t xml:space="preserve">The Board of Directors is pleased to announce the unaudited results of the Group for the </t>
    </r>
    <r>
      <rPr>
        <b/>
        <u val="single"/>
        <sz val="10"/>
        <rFont val="Century Gothic"/>
        <family val="2"/>
      </rPr>
      <t>2nd Quarter ended 30th June 2002</t>
    </r>
    <r>
      <rPr>
        <sz val="10"/>
        <rFont val="Century Gothic"/>
        <family val="2"/>
      </rPr>
      <t>.</t>
    </r>
  </si>
  <si>
    <t>30.06.2002</t>
  </si>
  <si>
    <t>30.06.2001</t>
  </si>
  <si>
    <t>Earinnings  per share based on Net profit/(loss)  attributable to members of the Company based on 39,540,000 ordinary shares)</t>
  </si>
  <si>
    <t>As at End Current Quarter 30.06.2002</t>
  </si>
  <si>
    <t>As at Preceding Financial Year Ended 30.12.2001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</si>
</sst>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_);\(#,##0.0\)"/>
    <numFmt numFmtId="179" formatCode="0.00_)"/>
    <numFmt numFmtId="180" formatCode="0_)"/>
    <numFmt numFmtId="181" formatCode="0.0%"/>
    <numFmt numFmtId="182" formatCode="#,##0.0_);\(#,##0.00\)"/>
    <numFmt numFmtId="183" formatCode="#,##0.000"/>
    <numFmt numFmtId="184" formatCode="_(* #,##0.0_);_(* \(#,##0.0\);_(* &quot;-&quot;??_);_(@_)"/>
    <numFmt numFmtId="185" formatCode="_(* #,##0_);_(* \(#,##0\);_(* &quot;-&quot;??_);_(@_)"/>
    <numFmt numFmtId="186" formatCode="#,##0;\(#,##0\)"/>
    <numFmt numFmtId="187" formatCode="#,##0;\9#,##0"/>
    <numFmt numFmtId="188" formatCode="#,##0.0"/>
    <numFmt numFmtId="189" formatCode="0.000"/>
    <numFmt numFmtId="190" formatCode="0.0000"/>
    <numFmt numFmtId="191" formatCode="0.0"/>
    <numFmt numFmtId="192" formatCode="#,##0;[Red]#,##0"/>
    <numFmt numFmtId="193" formatCode="#,##0.0000"/>
    <numFmt numFmtId="194" formatCode="#,##0.00000"/>
  </numFmts>
  <fonts count="6">
    <font>
      <sz val="10"/>
      <name val="Arial"/>
      <family val="0"/>
    </font>
    <font>
      <sz val="12"/>
      <name val="Arial MT"/>
      <family val="0"/>
    </font>
    <font>
      <b/>
      <u val="single"/>
      <sz val="10"/>
      <name val="Century Gothic"/>
      <family val="2"/>
    </font>
    <font>
      <u val="single"/>
      <sz val="1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>
      <alignment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Border="1">
      <alignment/>
      <protection/>
    </xf>
    <xf numFmtId="0" fontId="4" fillId="0" borderId="0" xfId="19" applyFont="1" applyAlignment="1">
      <alignment horizontal="justify" wrapText="1"/>
      <protection/>
    </xf>
    <xf numFmtId="37" fontId="4" fillId="0" borderId="0" xfId="15" applyNumberFormat="1" applyFont="1" applyAlignment="1">
      <alignment horizontal="right"/>
    </xf>
    <xf numFmtId="186" fontId="4" fillId="0" borderId="0" xfId="19" applyNumberFormat="1" applyFont="1">
      <alignment/>
      <protection/>
    </xf>
    <xf numFmtId="186" fontId="4" fillId="0" borderId="0" xfId="19" applyNumberFormat="1" applyFont="1" applyAlignment="1">
      <alignment horizontal="fill"/>
      <protection/>
    </xf>
    <xf numFmtId="182" fontId="4" fillId="0" borderId="0" xfId="19" applyNumberFormat="1" applyFont="1">
      <alignment/>
      <protection/>
    </xf>
    <xf numFmtId="14" fontId="5" fillId="0" borderId="0" xfId="19" applyNumberFormat="1" applyFont="1" applyAlignment="1">
      <alignment horizontal="right"/>
      <protection/>
    </xf>
    <xf numFmtId="0" fontId="5" fillId="0" borderId="0" xfId="19" applyFont="1" applyAlignment="1">
      <alignment horizontal="right"/>
      <protection/>
    </xf>
    <xf numFmtId="38" fontId="4" fillId="0" borderId="1" xfId="15" applyNumberFormat="1" applyFont="1" applyBorder="1" applyAlignment="1">
      <alignment horizontal="right"/>
    </xf>
    <xf numFmtId="38" fontId="4" fillId="0" borderId="0" xfId="15" applyNumberFormat="1" applyFont="1" applyBorder="1" applyAlignment="1">
      <alignment/>
    </xf>
    <xf numFmtId="38" fontId="4" fillId="0" borderId="0" xfId="19" applyNumberFormat="1" applyFont="1" applyBorder="1">
      <alignment/>
      <protection/>
    </xf>
    <xf numFmtId="38" fontId="4" fillId="0" borderId="0" xfId="15" applyNumberFormat="1" applyFont="1" applyBorder="1" applyAlignment="1">
      <alignment horizontal="right"/>
    </xf>
    <xf numFmtId="0" fontId="4" fillId="0" borderId="0" xfId="19" applyFont="1" applyAlignment="1">
      <alignment horizontal="left" wrapText="1"/>
      <protection/>
    </xf>
    <xf numFmtId="38" fontId="4" fillId="0" borderId="0" xfId="15" applyNumberFormat="1" applyFont="1" applyAlignment="1">
      <alignment/>
    </xf>
    <xf numFmtId="38" fontId="4" fillId="0" borderId="0" xfId="15" applyNumberFormat="1" applyFont="1" applyAlignment="1">
      <alignment horizontal="right"/>
    </xf>
    <xf numFmtId="38" fontId="4" fillId="0" borderId="0" xfId="19" applyNumberFormat="1" applyFont="1">
      <alignment/>
      <protection/>
    </xf>
    <xf numFmtId="38" fontId="4" fillId="0" borderId="2" xfId="15" applyNumberFormat="1" applyFont="1" applyBorder="1" applyAlignment="1">
      <alignment horizontal="right"/>
    </xf>
    <xf numFmtId="38" fontId="5" fillId="0" borderId="0" xfId="15" applyNumberFormat="1" applyFont="1" applyBorder="1" applyAlignment="1">
      <alignment horizontal="right"/>
    </xf>
    <xf numFmtId="38" fontId="4" fillId="0" borderId="0" xfId="19" applyNumberFormat="1" applyFont="1" applyBorder="1" applyAlignment="1">
      <alignment horizontal="right"/>
      <protection/>
    </xf>
    <xf numFmtId="40" fontId="4" fillId="0" borderId="1" xfId="19" applyNumberFormat="1" applyFont="1" applyBorder="1" applyAlignment="1">
      <alignment horizontal="right"/>
      <protection/>
    </xf>
    <xf numFmtId="38" fontId="4" fillId="0" borderId="0" xfId="19" applyNumberFormat="1" applyFont="1" applyAlignment="1">
      <alignment horizontal="right"/>
      <protection/>
    </xf>
    <xf numFmtId="0" fontId="5" fillId="0" borderId="2" xfId="19" applyFont="1" applyBorder="1" applyAlignment="1">
      <alignment horizontal="right" wrapText="1"/>
      <protection/>
    </xf>
    <xf numFmtId="38" fontId="4" fillId="0" borderId="0" xfId="19" applyNumberFormat="1" applyFont="1" applyAlignment="1">
      <alignment horizontal="fill"/>
      <protection/>
    </xf>
    <xf numFmtId="38" fontId="4" fillId="0" borderId="3" xfId="19" applyNumberFormat="1" applyFont="1" applyBorder="1">
      <alignment/>
      <protection/>
    </xf>
    <xf numFmtId="38" fontId="4" fillId="0" borderId="4" xfId="19" applyNumberFormat="1" applyFont="1" applyBorder="1">
      <alignment/>
      <protection/>
    </xf>
    <xf numFmtId="38" fontId="4" fillId="0" borderId="2" xfId="19" applyNumberFormat="1" applyFont="1" applyBorder="1" applyAlignment="1">
      <alignment horizontal="fill"/>
      <protection/>
    </xf>
    <xf numFmtId="40" fontId="4" fillId="0" borderId="1" xfId="19" applyNumberFormat="1" applyFont="1" applyBorder="1" applyProtection="1">
      <alignment/>
      <protection/>
    </xf>
    <xf numFmtId="0" fontId="5" fillId="0" borderId="2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sol worksheet Sep 2001 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54</xdr:row>
      <xdr:rowOff>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0" y="113633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52</xdr:row>
      <xdr:rowOff>0</xdr:rowOff>
    </xdr:from>
    <xdr:ext cx="85725" cy="247650"/>
    <xdr:sp>
      <xdr:nvSpPr>
        <xdr:cNvPr id="1" name="TextBox 2"/>
        <xdr:cNvSpPr txBox="1">
          <a:spLocks noChangeArrowheads="1"/>
        </xdr:cNvSpPr>
      </xdr:nvSpPr>
      <xdr:spPr>
        <a:xfrm>
          <a:off x="0" y="9086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21LF1DCS\KLSE%20SEP%20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21LF1DCS\Consol%20worksheet%20Dec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21LF1DCS\Consol%20worksheet%20Sep%202001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21LF1DCS\Consol%20worksheet%20June2002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SE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LSE"/>
      <sheetName val="Cover"/>
      <sheetName val="Group acct."/>
      <sheetName val="Consheet"/>
      <sheetName val="Permanent Adj"/>
      <sheetName val="Opening Adj"/>
      <sheetName val="Current Adj"/>
      <sheetName val="Interco. elimination"/>
      <sheetName val="Schedule"/>
      <sheetName val="Subschedule"/>
      <sheetName val="Segment"/>
      <sheetName val="Dilution of sha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Group acct."/>
      <sheetName val="Sheet1"/>
      <sheetName val="Consheet"/>
      <sheetName val="Permanent Adj"/>
      <sheetName val="Opening Adj"/>
      <sheetName val="Current Adj"/>
      <sheetName val="Interco. elimination"/>
      <sheetName val="Schedule"/>
      <sheetName val="Subschedule"/>
      <sheetName val="Segment"/>
      <sheetName val="Dilution of sha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LSE"/>
      <sheetName val="Cover"/>
      <sheetName val="Group acct."/>
      <sheetName val="Consheet"/>
      <sheetName val="Permanent Adj"/>
      <sheetName val="Opening Adj"/>
      <sheetName val="Current Adj"/>
      <sheetName val="Interco. elimination"/>
      <sheetName val="Schedule"/>
      <sheetName val="Subschedule"/>
      <sheetName val="Segment"/>
      <sheetName val="Dilution of shares"/>
    </sheetNames>
    <sheetDataSet>
      <sheetData sheetId="0">
        <row r="64">
          <cell r="H64">
            <v>2179.716</v>
          </cell>
        </row>
        <row r="65">
          <cell r="H65">
            <v>1506.85</v>
          </cell>
        </row>
        <row r="66">
          <cell r="H66">
            <v>1666.0150499999997</v>
          </cell>
        </row>
        <row r="67">
          <cell r="H67">
            <v>0</v>
          </cell>
        </row>
        <row r="68">
          <cell r="H68">
            <v>848.065</v>
          </cell>
        </row>
        <row r="73">
          <cell r="H73">
            <v>1777.492</v>
          </cell>
        </row>
        <row r="74">
          <cell r="H74">
            <v>10140.29305</v>
          </cell>
        </row>
        <row r="75">
          <cell r="H75">
            <v>185587.288</v>
          </cell>
        </row>
        <row r="76">
          <cell r="H76">
            <v>923.183</v>
          </cell>
        </row>
        <row r="77">
          <cell r="H77">
            <v>0</v>
          </cell>
        </row>
        <row r="83">
          <cell r="H83">
            <v>0.001</v>
          </cell>
        </row>
        <row r="84">
          <cell r="H84">
            <v>57764.481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-15701.012</v>
          </cell>
        </row>
        <row r="94">
          <cell r="H94">
            <v>39540.0004</v>
          </cell>
        </row>
        <row r="96">
          <cell r="H96">
            <v>17105.963</v>
          </cell>
        </row>
        <row r="97">
          <cell r="H97">
            <v>1250.427</v>
          </cell>
        </row>
        <row r="98">
          <cell r="H98">
            <v>0</v>
          </cell>
        </row>
        <row r="99">
          <cell r="H99">
            <v>-208060.53040000002</v>
          </cell>
        </row>
      </sheetData>
      <sheetData sheetId="3">
        <row r="10">
          <cell r="AQ10">
            <v>3206485.89</v>
          </cell>
        </row>
        <row r="17">
          <cell r="AQ17">
            <v>0</v>
          </cell>
        </row>
        <row r="18">
          <cell r="AQ18">
            <v>1921662</v>
          </cell>
        </row>
        <row r="19">
          <cell r="AQ19">
            <v>8917644</v>
          </cell>
        </row>
        <row r="23">
          <cell r="AQ23">
            <v>28605</v>
          </cell>
        </row>
        <row r="29">
          <cell r="AQ29">
            <v>-12202947</v>
          </cell>
        </row>
        <row r="31">
          <cell r="AQ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4"/>
  <sheetViews>
    <sheetView tabSelected="1" zoomScale="90" zoomScaleNormal="90" zoomScaleSheetLayoutView="90" workbookViewId="0" topLeftCell="A1">
      <selection activeCell="B8" sqref="B7:B8"/>
    </sheetView>
  </sheetViews>
  <sheetFormatPr defaultColWidth="9.140625" defaultRowHeight="12.75"/>
  <cols>
    <col min="1" max="1" width="3.8515625" style="3" customWidth="1"/>
    <col min="2" max="2" width="40.28125" style="3" customWidth="1"/>
    <col min="3" max="3" width="10.8515625" style="3" customWidth="1"/>
    <col min="4" max="4" width="16.57421875" style="3" customWidth="1"/>
    <col min="5" max="5" width="2.140625" style="3" customWidth="1"/>
    <col min="6" max="6" width="16.57421875" style="3" customWidth="1"/>
    <col min="7" max="7" width="3.421875" style="3" customWidth="1"/>
    <col min="8" max="8" width="16.57421875" style="3" customWidth="1"/>
    <col min="9" max="9" width="2.140625" style="3" customWidth="1"/>
    <col min="10" max="10" width="16.57421875" style="3" customWidth="1"/>
    <col min="11" max="11" width="8.00390625" style="3" customWidth="1"/>
    <col min="12" max="16384" width="11.421875" style="3" customWidth="1"/>
  </cols>
  <sheetData>
    <row r="2" spans="1:2" ht="12.75">
      <c r="A2" s="1" t="s">
        <v>54</v>
      </c>
      <c r="B2" s="2"/>
    </row>
    <row r="3" spans="1:2" ht="12.75">
      <c r="A3" s="1"/>
      <c r="B3" s="2"/>
    </row>
    <row r="5" ht="12.75">
      <c r="A5" s="3" t="s">
        <v>55</v>
      </c>
    </row>
    <row r="10" spans="1:2" ht="12.75">
      <c r="A10" s="4">
        <v>1</v>
      </c>
      <c r="B10" s="1" t="s">
        <v>50</v>
      </c>
    </row>
    <row r="11" spans="4:10" ht="12.75">
      <c r="D11" s="34" t="s">
        <v>0</v>
      </c>
      <c r="E11" s="34"/>
      <c r="F11" s="34"/>
      <c r="G11" s="5"/>
      <c r="H11" s="34" t="s">
        <v>1</v>
      </c>
      <c r="I11" s="34"/>
      <c r="J11" s="34"/>
    </row>
    <row r="12" spans="1:10" ht="12.75">
      <c r="A12" s="4"/>
      <c r="B12" s="5"/>
      <c r="D12" s="13" t="s">
        <v>56</v>
      </c>
      <c r="E12" s="14"/>
      <c r="F12" s="13" t="s">
        <v>57</v>
      </c>
      <c r="G12" s="14"/>
      <c r="H12" s="13" t="s">
        <v>56</v>
      </c>
      <c r="I12" s="14"/>
      <c r="J12" s="13" t="s">
        <v>57</v>
      </c>
    </row>
    <row r="13" spans="4:10" ht="12.75">
      <c r="D13" s="14" t="s">
        <v>2</v>
      </c>
      <c r="E13" s="14"/>
      <c r="F13" s="14" t="s">
        <v>2</v>
      </c>
      <c r="G13" s="14"/>
      <c r="H13" s="14" t="s">
        <v>2</v>
      </c>
      <c r="I13" s="14"/>
      <c r="J13" s="14" t="s">
        <v>2</v>
      </c>
    </row>
    <row r="14" spans="1:10" ht="12.75">
      <c r="A14" s="6"/>
      <c r="D14" s="7"/>
      <c r="E14" s="7"/>
      <c r="F14" s="7"/>
      <c r="G14" s="7"/>
      <c r="H14" s="7"/>
      <c r="I14" s="7"/>
      <c r="J14" s="7"/>
    </row>
    <row r="15" spans="1:10" ht="13.5" thickBot="1">
      <c r="A15" s="6"/>
      <c r="B15" s="8" t="s">
        <v>3</v>
      </c>
      <c r="D15" s="15">
        <v>2079</v>
      </c>
      <c r="E15" s="16"/>
      <c r="F15" s="15">
        <v>945</v>
      </c>
      <c r="G15" s="17"/>
      <c r="H15" s="15">
        <f>+'[4]Consheet'!AQ10/1000</f>
        <v>3206.48589</v>
      </c>
      <c r="I15" s="18"/>
      <c r="J15" s="15">
        <v>1707</v>
      </c>
    </row>
    <row r="16" spans="1:10" ht="12.75">
      <c r="A16" s="6"/>
      <c r="D16" s="18"/>
      <c r="E16" s="16"/>
      <c r="F16" s="18"/>
      <c r="G16" s="17"/>
      <c r="H16" s="18"/>
      <c r="I16" s="18"/>
      <c r="J16" s="18"/>
    </row>
    <row r="17" spans="1:10" ht="13.5" thickBot="1">
      <c r="A17" s="6"/>
      <c r="B17" s="8" t="s">
        <v>4</v>
      </c>
      <c r="D17" s="15">
        <f>H17-N17</f>
        <v>0</v>
      </c>
      <c r="E17" s="16"/>
      <c r="F17" s="15">
        <f>+J17-P17</f>
        <v>0</v>
      </c>
      <c r="G17" s="17"/>
      <c r="H17" s="15">
        <v>0</v>
      </c>
      <c r="I17" s="18"/>
      <c r="J17" s="15">
        <v>0</v>
      </c>
    </row>
    <row r="18" spans="1:10" ht="12.75">
      <c r="A18" s="6"/>
      <c r="D18" s="18"/>
      <c r="E18" s="16"/>
      <c r="F18" s="18"/>
      <c r="G18" s="17"/>
      <c r="H18" s="18"/>
      <c r="I18" s="18"/>
      <c r="J18" s="18"/>
    </row>
    <row r="19" spans="1:10" ht="13.5" thickBot="1">
      <c r="A19" s="6"/>
      <c r="B19" s="8" t="s">
        <v>5</v>
      </c>
      <c r="D19" s="15">
        <v>10</v>
      </c>
      <c r="E19" s="16"/>
      <c r="F19" s="15">
        <v>1323</v>
      </c>
      <c r="G19" s="17"/>
      <c r="H19" s="15">
        <f>+'[4]Consheet'!AQ23/1000</f>
        <v>28.605</v>
      </c>
      <c r="I19" s="18"/>
      <c r="J19" s="15">
        <v>1542</v>
      </c>
    </row>
    <row r="20" spans="1:10" ht="12.75">
      <c r="A20" s="6"/>
      <c r="D20" s="18"/>
      <c r="E20" s="16"/>
      <c r="F20" s="18"/>
      <c r="G20" s="17"/>
      <c r="H20" s="18"/>
      <c r="I20" s="18"/>
      <c r="J20" s="18"/>
    </row>
    <row r="21" spans="1:10" ht="38.25">
      <c r="A21" s="6"/>
      <c r="B21" s="19" t="s">
        <v>51</v>
      </c>
      <c r="D21" s="18">
        <v>-1600</v>
      </c>
      <c r="E21" s="20"/>
      <c r="F21" s="21">
        <v>864</v>
      </c>
      <c r="G21" s="22"/>
      <c r="H21" s="21">
        <f>(+'[4]Consheet'!AQ29+'[4]Consheet'!AQ17+'[4]Consheet'!AQ18+'[4]Consheet'!AQ19)/1000</f>
        <v>-1363.641</v>
      </c>
      <c r="I21" s="21"/>
      <c r="J21" s="21">
        <v>-808</v>
      </c>
    </row>
    <row r="22" spans="1:10" ht="12.75">
      <c r="A22" s="6"/>
      <c r="D22" s="21"/>
      <c r="E22" s="20"/>
      <c r="F22" s="21"/>
      <c r="G22" s="22"/>
      <c r="H22" s="21"/>
      <c r="I22" s="21"/>
      <c r="J22" s="21"/>
    </row>
    <row r="23" spans="1:10" ht="12.75">
      <c r="A23" s="6"/>
      <c r="B23" s="8" t="s">
        <v>6</v>
      </c>
      <c r="D23" s="18">
        <v>-4489</v>
      </c>
      <c r="E23" s="20"/>
      <c r="F23" s="21">
        <v>-5465</v>
      </c>
      <c r="G23" s="22"/>
      <c r="H23" s="21">
        <f>-'[4]Consheet'!AQ19/1000</f>
        <v>-8917.644</v>
      </c>
      <c r="I23" s="21"/>
      <c r="J23" s="21">
        <v>-11010</v>
      </c>
    </row>
    <row r="24" spans="1:10" ht="12.75">
      <c r="A24" s="6"/>
      <c r="D24" s="21"/>
      <c r="E24" s="20"/>
      <c r="F24" s="21"/>
      <c r="G24" s="22"/>
      <c r="H24" s="21"/>
      <c r="I24" s="21"/>
      <c r="J24" s="21"/>
    </row>
    <row r="25" spans="1:11" ht="12.75">
      <c r="A25" s="6"/>
      <c r="B25" s="8" t="s">
        <v>7</v>
      </c>
      <c r="D25" s="18">
        <v>-960</v>
      </c>
      <c r="E25" s="20"/>
      <c r="F25" s="21">
        <v>-1111</v>
      </c>
      <c r="G25" s="22"/>
      <c r="H25" s="21">
        <f>-'[4]Consheet'!AQ18/1000</f>
        <v>-1921.662</v>
      </c>
      <c r="I25" s="21"/>
      <c r="J25" s="21">
        <v>-1845</v>
      </c>
      <c r="K25" s="9"/>
    </row>
    <row r="26" spans="1:10" ht="12.75">
      <c r="A26" s="6"/>
      <c r="B26" s="8"/>
      <c r="D26" s="21"/>
      <c r="E26" s="20"/>
      <c r="F26" s="21"/>
      <c r="G26" s="22"/>
      <c r="H26" s="21"/>
      <c r="I26" s="21"/>
      <c r="J26" s="21"/>
    </row>
    <row r="27" spans="1:10" ht="12.75">
      <c r="A27" s="6"/>
      <c r="B27" s="8" t="s">
        <v>8</v>
      </c>
      <c r="D27" s="23">
        <f>H27-N27</f>
        <v>0</v>
      </c>
      <c r="E27" s="20"/>
      <c r="F27" s="23">
        <v>0</v>
      </c>
      <c r="G27" s="20"/>
      <c r="H27" s="23">
        <f>(-'[4]Consheet'!AQ17)/1000</f>
        <v>0</v>
      </c>
      <c r="I27" s="21"/>
      <c r="J27" s="23">
        <v>0</v>
      </c>
    </row>
    <row r="28" spans="1:10" ht="12.75">
      <c r="A28" s="6"/>
      <c r="B28" s="8"/>
      <c r="D28" s="21"/>
      <c r="E28" s="20"/>
      <c r="F28" s="21"/>
      <c r="G28" s="22"/>
      <c r="H28" s="21"/>
      <c r="I28" s="21"/>
      <c r="J28" s="21"/>
    </row>
    <row r="29" spans="1:10" ht="25.5">
      <c r="A29" s="6"/>
      <c r="B29" s="19" t="s">
        <v>9</v>
      </c>
      <c r="D29" s="21">
        <f>SUM(D21:D27)</f>
        <v>-7049</v>
      </c>
      <c r="E29" s="20"/>
      <c r="F29" s="21">
        <f>SUM(F21:F27)</f>
        <v>-5712</v>
      </c>
      <c r="G29" s="22"/>
      <c r="H29" s="21">
        <f>SUM(H21:H27)</f>
        <v>-12202.947</v>
      </c>
      <c r="I29" s="21"/>
      <c r="J29" s="21">
        <f>SUM(J21:J27)</f>
        <v>-13663</v>
      </c>
    </row>
    <row r="30" spans="1:10" ht="12.75">
      <c r="A30" s="6"/>
      <c r="B30" s="8"/>
      <c r="D30" s="21"/>
      <c r="E30" s="20"/>
      <c r="F30" s="21"/>
      <c r="G30" s="22"/>
      <c r="H30" s="21"/>
      <c r="I30" s="21"/>
      <c r="J30" s="21"/>
    </row>
    <row r="31" spans="1:10" ht="25.5">
      <c r="A31" s="6"/>
      <c r="B31" s="8" t="s">
        <v>52</v>
      </c>
      <c r="D31" s="23">
        <v>0</v>
      </c>
      <c r="E31" s="16"/>
      <c r="F31" s="23">
        <f>+J31-P31</f>
        <v>0</v>
      </c>
      <c r="G31" s="22"/>
      <c r="H31" s="23">
        <v>0</v>
      </c>
      <c r="I31" s="18"/>
      <c r="J31" s="23">
        <v>0</v>
      </c>
    </row>
    <row r="32" spans="1:10" ht="12.75">
      <c r="A32" s="6"/>
      <c r="B32" s="8"/>
      <c r="D32" s="18"/>
      <c r="E32" s="16"/>
      <c r="F32" s="18"/>
      <c r="G32" s="22"/>
      <c r="H32" s="18"/>
      <c r="I32" s="18"/>
      <c r="J32" s="18"/>
    </row>
    <row r="33" spans="1:10" ht="38.25">
      <c r="A33" s="6"/>
      <c r="B33" s="19" t="s">
        <v>10</v>
      </c>
      <c r="D33" s="18">
        <f>SUM(D28:D31)</f>
        <v>-7049</v>
      </c>
      <c r="E33" s="16"/>
      <c r="F33" s="18">
        <f>SUM(F28:F31)</f>
        <v>-5712</v>
      </c>
      <c r="G33" s="22"/>
      <c r="H33" s="18">
        <f>SUM(H28:H31)</f>
        <v>-12202.947</v>
      </c>
      <c r="I33" s="18"/>
      <c r="J33" s="18">
        <f>SUM(J28:J31)</f>
        <v>-13663</v>
      </c>
    </row>
    <row r="34" spans="1:10" ht="12.75">
      <c r="A34" s="6"/>
      <c r="B34" s="8"/>
      <c r="D34" s="18"/>
      <c r="E34" s="16"/>
      <c r="F34" s="18"/>
      <c r="G34" s="22"/>
      <c r="H34" s="18"/>
      <c r="I34" s="18"/>
      <c r="J34" s="18"/>
    </row>
    <row r="35" spans="1:10" ht="12.75">
      <c r="A35" s="6"/>
      <c r="B35" s="8" t="s">
        <v>11</v>
      </c>
      <c r="D35" s="23">
        <v>0</v>
      </c>
      <c r="E35" s="16"/>
      <c r="F35" s="23">
        <v>0</v>
      </c>
      <c r="G35" s="22"/>
      <c r="H35" s="23">
        <f>+'[4]Consheet'!AQ31/1000</f>
        <v>0</v>
      </c>
      <c r="I35" s="18"/>
      <c r="J35" s="23">
        <v>1</v>
      </c>
    </row>
    <row r="36" spans="1:10" ht="12.75">
      <c r="A36" s="6"/>
      <c r="B36" s="8"/>
      <c r="D36" s="18"/>
      <c r="E36" s="16"/>
      <c r="F36" s="18"/>
      <c r="G36" s="22"/>
      <c r="H36" s="18"/>
      <c r="I36" s="18"/>
      <c r="J36" s="18"/>
    </row>
    <row r="37" spans="1:10" ht="25.5">
      <c r="A37" s="6"/>
      <c r="B37" s="19" t="s">
        <v>12</v>
      </c>
      <c r="D37" s="18">
        <f>SUM(D32:D35)</f>
        <v>-7049</v>
      </c>
      <c r="E37" s="16"/>
      <c r="F37" s="18">
        <f>SUM(F32:F35)</f>
        <v>-5712</v>
      </c>
      <c r="G37" s="22"/>
      <c r="H37" s="18">
        <f>SUM(H32:H35)</f>
        <v>-12202.947</v>
      </c>
      <c r="I37" s="18"/>
      <c r="J37" s="18">
        <f>SUM(J32:J35)</f>
        <v>-13662</v>
      </c>
    </row>
    <row r="38" spans="1:10" ht="12.75">
      <c r="A38" s="6"/>
      <c r="B38" s="8"/>
      <c r="D38" s="18"/>
      <c r="E38" s="16"/>
      <c r="F38" s="18"/>
      <c r="G38" s="22"/>
      <c r="H38" s="18"/>
      <c r="I38" s="18"/>
      <c r="J38" s="18"/>
    </row>
    <row r="39" spans="1:10" ht="12.75">
      <c r="A39" s="6"/>
      <c r="B39" s="8" t="s">
        <v>13</v>
      </c>
      <c r="D39" s="23">
        <v>0</v>
      </c>
      <c r="E39" s="16"/>
      <c r="F39" s="23">
        <v>0</v>
      </c>
      <c r="G39" s="22"/>
      <c r="H39" s="23">
        <v>0</v>
      </c>
      <c r="I39" s="18"/>
      <c r="J39" s="23">
        <v>0</v>
      </c>
    </row>
    <row r="40" spans="1:10" ht="12.75">
      <c r="A40" s="6"/>
      <c r="B40" s="8"/>
      <c r="D40" s="18"/>
      <c r="E40" s="16"/>
      <c r="F40" s="18"/>
      <c r="G40" s="22"/>
      <c r="H40" s="18"/>
      <c r="I40" s="18"/>
      <c r="J40" s="18"/>
    </row>
    <row r="41" spans="1:10" ht="26.25" thickBot="1">
      <c r="A41" s="6"/>
      <c r="B41" s="19" t="s">
        <v>14</v>
      </c>
      <c r="D41" s="15">
        <f>SUM(D36:D39)</f>
        <v>-7049</v>
      </c>
      <c r="E41" s="16"/>
      <c r="F41" s="15">
        <f>SUM(F36:F39)</f>
        <v>-5712</v>
      </c>
      <c r="G41" s="22"/>
      <c r="H41" s="15">
        <f>SUM(H36:H39)</f>
        <v>-12202.947</v>
      </c>
      <c r="I41" s="18"/>
      <c r="J41" s="15">
        <f>SUM(J36:J39)</f>
        <v>-13662</v>
      </c>
    </row>
    <row r="42" spans="1:10" ht="12.75">
      <c r="A42" s="6"/>
      <c r="B42" s="8"/>
      <c r="D42" s="18"/>
      <c r="E42" s="16"/>
      <c r="F42" s="18"/>
      <c r="G42" s="22"/>
      <c r="H42" s="18"/>
      <c r="I42" s="18"/>
      <c r="J42" s="18"/>
    </row>
    <row r="43" spans="1:10" ht="12.75">
      <c r="A43" s="6"/>
      <c r="B43" s="8" t="s">
        <v>15</v>
      </c>
      <c r="D43" s="18">
        <v>0</v>
      </c>
      <c r="E43" s="16"/>
      <c r="F43" s="18">
        <v>0</v>
      </c>
      <c r="G43" s="22"/>
      <c r="H43" s="18">
        <v>0</v>
      </c>
      <c r="I43" s="18"/>
      <c r="J43" s="18">
        <v>0</v>
      </c>
    </row>
    <row r="44" spans="1:10" ht="12.75">
      <c r="A44" s="6"/>
      <c r="B44" s="8"/>
      <c r="D44" s="18"/>
      <c r="E44" s="16"/>
      <c r="F44" s="18"/>
      <c r="G44" s="22"/>
      <c r="H44" s="18"/>
      <c r="I44" s="18"/>
      <c r="J44" s="18"/>
    </row>
    <row r="45" spans="1:10" ht="43.5" customHeight="1">
      <c r="A45" s="6"/>
      <c r="B45" s="8" t="s">
        <v>16</v>
      </c>
      <c r="D45" s="18">
        <v>0</v>
      </c>
      <c r="E45" s="16"/>
      <c r="F45" s="18">
        <v>0</v>
      </c>
      <c r="G45" s="22"/>
      <c r="H45" s="18">
        <v>0</v>
      </c>
      <c r="I45" s="18"/>
      <c r="J45" s="18">
        <v>0</v>
      </c>
    </row>
    <row r="46" spans="1:10" ht="12.75">
      <c r="A46" s="6"/>
      <c r="B46" s="8"/>
      <c r="D46" s="18"/>
      <c r="E46" s="16"/>
      <c r="F46" s="18"/>
      <c r="G46" s="22"/>
      <c r="H46" s="18"/>
      <c r="I46" s="18"/>
      <c r="J46" s="18"/>
    </row>
    <row r="47" spans="1:10" ht="43.5" customHeight="1">
      <c r="A47" s="6"/>
      <c r="B47" s="19" t="s">
        <v>17</v>
      </c>
      <c r="D47" s="18">
        <v>0</v>
      </c>
      <c r="E47" s="16"/>
      <c r="F47" s="18">
        <v>0</v>
      </c>
      <c r="G47" s="22"/>
      <c r="H47" s="18">
        <v>0</v>
      </c>
      <c r="I47" s="18"/>
      <c r="J47" s="18">
        <v>0</v>
      </c>
    </row>
    <row r="48" spans="1:10" ht="12.75">
      <c r="A48" s="6"/>
      <c r="B48" s="8"/>
      <c r="D48" s="18"/>
      <c r="E48" s="16"/>
      <c r="F48" s="18"/>
      <c r="G48" s="22"/>
      <c r="H48" s="18"/>
      <c r="I48" s="18"/>
      <c r="J48" s="18"/>
    </row>
    <row r="49" spans="1:10" ht="25.5">
      <c r="A49" s="6"/>
      <c r="B49" s="19" t="s">
        <v>18</v>
      </c>
      <c r="D49" s="18">
        <f>D47+D45+D43+D41</f>
        <v>-7049</v>
      </c>
      <c r="E49" s="16"/>
      <c r="F49" s="18">
        <f>F47+F45+F43+F41</f>
        <v>-5712</v>
      </c>
      <c r="G49" s="22"/>
      <c r="H49" s="18">
        <f>H47+H45+H43+H41</f>
        <v>-12202.947</v>
      </c>
      <c r="I49" s="18"/>
      <c r="J49" s="18">
        <f>J47+J45+J43+J41</f>
        <v>-13662</v>
      </c>
    </row>
    <row r="50" spans="2:10" ht="12.75">
      <c r="B50" s="8"/>
      <c r="D50" s="24" t="s">
        <v>19</v>
      </c>
      <c r="E50" s="18"/>
      <c r="F50" s="24" t="s">
        <v>19</v>
      </c>
      <c r="G50" s="25"/>
      <c r="H50" s="24" t="s">
        <v>19</v>
      </c>
      <c r="I50" s="18"/>
      <c r="J50" s="24" t="s">
        <v>19</v>
      </c>
    </row>
    <row r="51" spans="1:10" ht="39" thickBot="1">
      <c r="A51" s="6"/>
      <c r="B51" s="19" t="s">
        <v>58</v>
      </c>
      <c r="D51" s="26">
        <v>-17.83</v>
      </c>
      <c r="E51" s="22"/>
      <c r="F51" s="26">
        <v>-14.4</v>
      </c>
      <c r="G51" s="27"/>
      <c r="H51" s="26">
        <v>-30.86</v>
      </c>
      <c r="I51" s="27"/>
      <c r="J51" s="26">
        <v>-34.6</v>
      </c>
    </row>
    <row r="54" ht="12.75">
      <c r="I54" s="3" t="s">
        <v>20</v>
      </c>
    </row>
  </sheetData>
  <mergeCells count="2">
    <mergeCell ref="D11:F11"/>
    <mergeCell ref="H11:J11"/>
  </mergeCells>
  <printOptions/>
  <pageMargins left="0.75" right="0.75" top="1.5" bottom="1" header="0.47" footer="0.5"/>
  <pageSetup fitToHeight="1" fitToWidth="1" horizontalDpi="360" verticalDpi="360" orientation="portrait" paperSize="9" scale="63" r:id="rId2"/>
  <rowBreaks count="1" manualBreakCount="1">
    <brk id="5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4"/>
  <sheetViews>
    <sheetView zoomScale="90" zoomScaleNormal="90" workbookViewId="0" topLeftCell="A27">
      <selection activeCell="C30" sqref="C30"/>
    </sheetView>
  </sheetViews>
  <sheetFormatPr defaultColWidth="9.140625" defaultRowHeight="12.75"/>
  <cols>
    <col min="1" max="1" width="3.8515625" style="0" customWidth="1"/>
    <col min="2" max="2" width="40.28125" style="0" customWidth="1"/>
    <col min="3" max="3" width="10.8515625" style="0" customWidth="1"/>
    <col min="4" max="4" width="16.57421875" style="0" customWidth="1"/>
    <col min="5" max="5" width="2.140625" style="0" customWidth="1"/>
    <col min="6" max="6" width="16.57421875" style="0" customWidth="1"/>
    <col min="7" max="7" width="3.421875" style="0" customWidth="1"/>
    <col min="8" max="8" width="16.57421875" style="0" customWidth="1"/>
    <col min="9" max="9" width="3.421875" style="0" customWidth="1"/>
    <col min="10" max="10" width="16.57421875" style="0" customWidth="1"/>
    <col min="11" max="11" width="8.00390625" style="0" customWidth="1"/>
    <col min="12" max="16384" width="11.421875" style="0" customWidth="1"/>
  </cols>
  <sheetData>
    <row r="1" s="3" customFormat="1" ht="12.75"/>
    <row r="2" spans="1:2" s="3" customFormat="1" ht="37.5" customHeight="1">
      <c r="A2" s="4">
        <v>2</v>
      </c>
      <c r="B2" s="1" t="s">
        <v>53</v>
      </c>
    </row>
    <row r="3" spans="7:10" s="3" customFormat="1" ht="38.25">
      <c r="G3" s="5"/>
      <c r="H3" s="28" t="s">
        <v>59</v>
      </c>
      <c r="I3" s="14"/>
      <c r="J3" s="28" t="s">
        <v>60</v>
      </c>
    </row>
    <row r="4" spans="1:10" s="3" customFormat="1" ht="12.75">
      <c r="A4" s="5"/>
      <c r="G4" s="5"/>
      <c r="H4" s="14" t="s">
        <v>21</v>
      </c>
      <c r="I4" s="14"/>
      <c r="J4" s="14" t="s">
        <v>22</v>
      </c>
    </row>
    <row r="5" spans="7:10" s="3" customFormat="1" ht="12.75">
      <c r="G5" s="5"/>
      <c r="H5" s="14" t="s">
        <v>2</v>
      </c>
      <c r="I5" s="14"/>
      <c r="J5" s="14" t="s">
        <v>2</v>
      </c>
    </row>
    <row r="6" spans="7:10" s="3" customFormat="1" ht="12.75">
      <c r="G6" s="5"/>
      <c r="H6" s="4"/>
      <c r="I6" s="4"/>
      <c r="J6" s="4"/>
    </row>
    <row r="7" spans="3:10" s="3" customFormat="1" ht="12.75">
      <c r="C7" s="10"/>
      <c r="H7" s="22"/>
      <c r="I7" s="22"/>
      <c r="J7" s="22"/>
    </row>
    <row r="8" spans="2:10" s="3" customFormat="1" ht="12.75">
      <c r="B8" s="5" t="s">
        <v>23</v>
      </c>
      <c r="C8" s="10"/>
      <c r="H8" s="22"/>
      <c r="I8" s="22"/>
      <c r="J8" s="22"/>
    </row>
    <row r="9" spans="8:10" s="3" customFormat="1" ht="12.75">
      <c r="H9" s="22"/>
      <c r="I9" s="22"/>
      <c r="J9" s="22"/>
    </row>
    <row r="10" spans="2:10" s="3" customFormat="1" ht="12.75">
      <c r="B10" s="3" t="s">
        <v>24</v>
      </c>
      <c r="C10" s="10"/>
      <c r="H10" s="22">
        <f>'[4]KLSE'!$H64</f>
        <v>2179.716</v>
      </c>
      <c r="I10" s="22"/>
      <c r="J10" s="22">
        <v>3675</v>
      </c>
    </row>
    <row r="11" spans="2:10" s="3" customFormat="1" ht="12.75">
      <c r="B11" s="3" t="s">
        <v>25</v>
      </c>
      <c r="C11" s="10"/>
      <c r="H11" s="22">
        <f>'[4]KLSE'!$H65</f>
        <v>1506.85</v>
      </c>
      <c r="I11" s="22"/>
      <c r="J11" s="22">
        <v>1627</v>
      </c>
    </row>
    <row r="12" spans="2:10" s="3" customFormat="1" ht="12.75" customHeight="1">
      <c r="B12" s="3" t="s">
        <v>26</v>
      </c>
      <c r="C12" s="10"/>
      <c r="H12" s="22">
        <f>'[4]KLSE'!$H66</f>
        <v>1666.0150499999997</v>
      </c>
      <c r="I12" s="22"/>
      <c r="J12" s="22">
        <v>1486</v>
      </c>
    </row>
    <row r="13" spans="2:10" s="3" customFormat="1" ht="12.75">
      <c r="B13" s="19" t="s">
        <v>27</v>
      </c>
      <c r="C13" s="10"/>
      <c r="H13" s="22">
        <f>'[4]KLSE'!$H67</f>
        <v>0</v>
      </c>
      <c r="I13" s="22"/>
      <c r="J13" s="22">
        <v>0</v>
      </c>
    </row>
    <row r="14" spans="2:10" s="3" customFormat="1" ht="12.75">
      <c r="B14" s="3" t="s">
        <v>28</v>
      </c>
      <c r="C14" s="10"/>
      <c r="H14" s="22">
        <f>'[4]KLSE'!$H68</f>
        <v>848.065</v>
      </c>
      <c r="I14" s="22"/>
      <c r="J14" s="22">
        <v>1458</v>
      </c>
    </row>
    <row r="15" spans="3:10" s="3" customFormat="1" ht="12.75">
      <c r="C15" s="10"/>
      <c r="H15" s="29"/>
      <c r="I15" s="22"/>
      <c r="J15" s="29"/>
    </row>
    <row r="16" spans="3:10" s="3" customFormat="1" ht="12.75">
      <c r="C16" s="10"/>
      <c r="H16" s="30">
        <f>SUM(H7:H15)</f>
        <v>6200.646049999999</v>
      </c>
      <c r="I16" s="22"/>
      <c r="J16" s="30">
        <f>SUM(J10:J15)</f>
        <v>8246</v>
      </c>
    </row>
    <row r="17" spans="3:10" s="3" customFormat="1" ht="12.75">
      <c r="C17" s="10"/>
      <c r="H17" s="29"/>
      <c r="I17" s="22"/>
      <c r="J17" s="29"/>
    </row>
    <row r="18" spans="2:10" s="3" customFormat="1" ht="12.75">
      <c r="B18" s="5" t="s">
        <v>29</v>
      </c>
      <c r="C18" s="10"/>
      <c r="H18" s="22"/>
      <c r="I18" s="22"/>
      <c r="J18" s="22"/>
    </row>
    <row r="19" spans="2:10" s="3" customFormat="1" ht="12.75">
      <c r="B19" s="3" t="s">
        <v>30</v>
      </c>
      <c r="C19" s="10"/>
      <c r="H19" s="22">
        <f>'[4]KLSE'!$H73</f>
        <v>1777.492</v>
      </c>
      <c r="I19" s="22"/>
      <c r="J19" s="22">
        <v>742</v>
      </c>
    </row>
    <row r="20" spans="2:10" s="3" customFormat="1" ht="12.75">
      <c r="B20" s="3" t="s">
        <v>31</v>
      </c>
      <c r="C20" s="10"/>
      <c r="H20" s="22">
        <f>'[4]KLSE'!$H74</f>
        <v>10140.29305</v>
      </c>
      <c r="I20" s="22"/>
      <c r="J20" s="22">
        <v>12807</v>
      </c>
    </row>
    <row r="21" spans="2:10" s="3" customFormat="1" ht="12.75">
      <c r="B21" s="3" t="s">
        <v>32</v>
      </c>
      <c r="C21" s="10"/>
      <c r="H21" s="22">
        <f>'[4]KLSE'!$H75</f>
        <v>185587.288</v>
      </c>
      <c r="I21" s="22"/>
      <c r="J21" s="20">
        <v>178117</v>
      </c>
    </row>
    <row r="22" spans="2:10" s="3" customFormat="1" ht="12.75">
      <c r="B22" s="3" t="s">
        <v>33</v>
      </c>
      <c r="C22" s="10"/>
      <c r="H22" s="22">
        <f>'[4]KLSE'!$H76</f>
        <v>923.183</v>
      </c>
      <c r="I22" s="22"/>
      <c r="J22" s="22">
        <v>944</v>
      </c>
    </row>
    <row r="23" spans="2:10" s="3" customFormat="1" ht="12.75">
      <c r="B23" s="3" t="s">
        <v>34</v>
      </c>
      <c r="C23" s="10"/>
      <c r="H23" s="22">
        <f>'[4]KLSE'!$H77</f>
        <v>0</v>
      </c>
      <c r="I23" s="22"/>
      <c r="J23" s="20">
        <v>0</v>
      </c>
    </row>
    <row r="24" spans="3:10" s="3" customFormat="1" ht="12.75">
      <c r="C24" s="10"/>
      <c r="H24" s="29"/>
      <c r="I24" s="22"/>
      <c r="J24" s="29"/>
    </row>
    <row r="25" spans="3:10" s="3" customFormat="1" ht="12.75">
      <c r="C25" s="10"/>
      <c r="H25" s="30">
        <f>SUM(H18:H24)</f>
        <v>198428.25605</v>
      </c>
      <c r="I25" s="22"/>
      <c r="J25" s="30">
        <f>SUM(J18:J24)</f>
        <v>192610</v>
      </c>
    </row>
    <row r="26" spans="3:10" s="3" customFormat="1" ht="12.75">
      <c r="C26" s="10"/>
      <c r="H26" s="29"/>
      <c r="I26" s="22"/>
      <c r="J26" s="29"/>
    </row>
    <row r="27" spans="2:10" s="3" customFormat="1" ht="12.75">
      <c r="B27" s="3" t="s">
        <v>35</v>
      </c>
      <c r="C27" s="10"/>
      <c r="H27" s="22">
        <f>H16-H25</f>
        <v>-192227.61</v>
      </c>
      <c r="I27" s="22"/>
      <c r="J27" s="22">
        <f>J16-J25</f>
        <v>-184364</v>
      </c>
    </row>
    <row r="28" spans="3:10" s="3" customFormat="1" ht="12.75">
      <c r="C28" s="10"/>
      <c r="H28" s="22"/>
      <c r="I28" s="22"/>
      <c r="J28" s="22"/>
    </row>
    <row r="29" spans="2:10" s="3" customFormat="1" ht="12.75">
      <c r="B29" s="3" t="s">
        <v>36</v>
      </c>
      <c r="C29" s="10"/>
      <c r="H29" s="22">
        <f>'[4]KLSE'!$H83</f>
        <v>0.001</v>
      </c>
      <c r="I29" s="22"/>
      <c r="J29" s="22">
        <v>0</v>
      </c>
    </row>
    <row r="30" spans="2:10" s="3" customFormat="1" ht="12.75">
      <c r="B30" s="3" t="s">
        <v>37</v>
      </c>
      <c r="C30" s="10"/>
      <c r="H30" s="22">
        <f>'[4]KLSE'!$H84</f>
        <v>57764.481</v>
      </c>
      <c r="I30" s="22"/>
      <c r="J30" s="22">
        <v>59686</v>
      </c>
    </row>
    <row r="31" spans="2:10" s="3" customFormat="1" ht="12.75">
      <c r="B31" s="3" t="s">
        <v>38</v>
      </c>
      <c r="C31" s="10"/>
      <c r="H31" s="22">
        <f>'[4]KLSE'!$H85</f>
        <v>0</v>
      </c>
      <c r="I31" s="22"/>
      <c r="J31" s="22">
        <v>0</v>
      </c>
    </row>
    <row r="32" spans="2:10" s="3" customFormat="1" ht="12.75">
      <c r="B32" s="3" t="s">
        <v>39</v>
      </c>
      <c r="C32" s="10"/>
      <c r="H32" s="22">
        <f>'[4]KLSE'!$H86</f>
        <v>0</v>
      </c>
      <c r="I32" s="22"/>
      <c r="J32" s="22">
        <v>0</v>
      </c>
    </row>
    <row r="33" spans="2:10" s="3" customFormat="1" ht="12.75">
      <c r="B33" s="3" t="s">
        <v>40</v>
      </c>
      <c r="H33" s="22">
        <f>'[4]KLSE'!$H87</f>
        <v>-15701.012</v>
      </c>
      <c r="I33" s="22"/>
      <c r="J33" s="22">
        <v>-13282</v>
      </c>
    </row>
    <row r="34" spans="3:10" s="3" customFormat="1" ht="12.75">
      <c r="C34" s="10"/>
      <c r="H34" s="22"/>
      <c r="I34" s="22"/>
      <c r="J34" s="22"/>
    </row>
    <row r="35" spans="3:10" s="3" customFormat="1" ht="12.75">
      <c r="C35" s="10"/>
      <c r="H35" s="29"/>
      <c r="I35" s="22"/>
      <c r="J35" s="29"/>
    </row>
    <row r="36" spans="2:10" s="3" customFormat="1" ht="13.5" thickBot="1">
      <c r="B36" s="3" t="s">
        <v>41</v>
      </c>
      <c r="C36" s="10"/>
      <c r="H36" s="31">
        <f>SUM(H27:H33)</f>
        <v>-150164.13999999998</v>
      </c>
      <c r="I36" s="22"/>
      <c r="J36" s="31">
        <f>SUM(J27:J33)</f>
        <v>-137960</v>
      </c>
    </row>
    <row r="37" spans="3:10" s="3" customFormat="1" ht="12.75">
      <c r="C37" s="10"/>
      <c r="H37" s="29"/>
      <c r="I37" s="22"/>
      <c r="J37" s="29"/>
    </row>
    <row r="38" spans="3:10" s="3" customFormat="1" ht="12.75">
      <c r="C38" s="10"/>
      <c r="H38" s="22"/>
      <c r="I38" s="22"/>
      <c r="J38" s="22"/>
    </row>
    <row r="39" spans="2:10" s="3" customFormat="1" ht="12.75">
      <c r="B39" s="5" t="s">
        <v>42</v>
      </c>
      <c r="C39" s="10"/>
      <c r="H39" s="22"/>
      <c r="I39" s="22"/>
      <c r="J39" s="22"/>
    </row>
    <row r="40" spans="2:10" s="3" customFormat="1" ht="12.75">
      <c r="B40" s="3" t="s">
        <v>43</v>
      </c>
      <c r="C40" s="10"/>
      <c r="H40" s="22">
        <f>'[4]KLSE'!$H94</f>
        <v>39540.0004</v>
      </c>
      <c r="I40" s="22"/>
      <c r="J40" s="22">
        <v>39540</v>
      </c>
    </row>
    <row r="41" spans="2:10" s="3" customFormat="1" ht="12.75">
      <c r="B41" s="5" t="s">
        <v>44</v>
      </c>
      <c r="C41" s="10"/>
      <c r="H41" s="22"/>
      <c r="I41" s="22"/>
      <c r="J41" s="22"/>
    </row>
    <row r="42" spans="2:10" s="3" customFormat="1" ht="12.75">
      <c r="B42" s="3" t="s">
        <v>45</v>
      </c>
      <c r="C42" s="10"/>
      <c r="H42" s="22">
        <f>'[4]KLSE'!$H96</f>
        <v>17105.963</v>
      </c>
      <c r="I42" s="22"/>
      <c r="J42" s="22">
        <v>17106</v>
      </c>
    </row>
    <row r="43" spans="2:10" s="3" customFormat="1" ht="12.75">
      <c r="B43" s="3" t="s">
        <v>46</v>
      </c>
      <c r="C43" s="10"/>
      <c r="H43" s="22">
        <f>'[4]KLSE'!$H97</f>
        <v>1250.427</v>
      </c>
      <c r="I43" s="22"/>
      <c r="J43" s="22">
        <v>1250</v>
      </c>
    </row>
    <row r="44" spans="2:10" s="3" customFormat="1" ht="12.75">
      <c r="B44" s="3" t="s">
        <v>47</v>
      </c>
      <c r="C44" s="10"/>
      <c r="H44" s="22">
        <f>'[4]KLSE'!$H98</f>
        <v>0</v>
      </c>
      <c r="I44" s="22"/>
      <c r="J44" s="20">
        <v>0</v>
      </c>
    </row>
    <row r="45" spans="2:10" s="3" customFormat="1" ht="12.75">
      <c r="B45" s="3" t="s">
        <v>48</v>
      </c>
      <c r="C45" s="10"/>
      <c r="H45" s="22">
        <f>'[4]KLSE'!$H99</f>
        <v>-208060.53040000002</v>
      </c>
      <c r="I45" s="22"/>
      <c r="J45" s="22">
        <v>-195856</v>
      </c>
    </row>
    <row r="46" spans="3:10" s="3" customFormat="1" ht="12.75">
      <c r="C46" s="10"/>
      <c r="H46" s="32"/>
      <c r="I46" s="22"/>
      <c r="J46" s="32"/>
    </row>
    <row r="47" spans="3:10" s="3" customFormat="1" ht="13.5" thickBot="1">
      <c r="C47" s="10"/>
      <c r="H47" s="31">
        <f>SUM(H40:H46)</f>
        <v>-150164.14</v>
      </c>
      <c r="I47" s="22"/>
      <c r="J47" s="31">
        <f>SUM(J40:J46)</f>
        <v>-137960</v>
      </c>
    </row>
    <row r="48" spans="3:10" s="3" customFormat="1" ht="12.75">
      <c r="C48" s="10"/>
      <c r="H48" s="22"/>
      <c r="I48" s="22"/>
      <c r="J48" s="22"/>
    </row>
    <row r="49" spans="3:10" s="3" customFormat="1" ht="12.75">
      <c r="C49" s="10"/>
      <c r="H49" s="29"/>
      <c r="I49" s="22"/>
      <c r="J49" s="29"/>
    </row>
    <row r="50" spans="2:10" s="3" customFormat="1" ht="13.5" thickBot="1">
      <c r="B50" s="3" t="s">
        <v>49</v>
      </c>
      <c r="C50" s="12"/>
      <c r="H50" s="33">
        <f>(+H47-H32)/H40</f>
        <v>-3.7977779079638054</v>
      </c>
      <c r="I50" s="22"/>
      <c r="J50" s="33">
        <f>(+J47-J32)/J40</f>
        <v>-3.489124936772888</v>
      </c>
    </row>
    <row r="51" spans="3:10" s="3" customFormat="1" ht="12.75">
      <c r="C51" s="10"/>
      <c r="H51" s="11"/>
      <c r="J51" s="11"/>
    </row>
    <row r="52" spans="3:10" s="3" customFormat="1" ht="12.75">
      <c r="C52" s="10"/>
      <c r="H52" s="10"/>
      <c r="J52" s="10"/>
    </row>
    <row r="53" s="3" customFormat="1" ht="13.5">
      <c r="C53" s="10"/>
    </row>
    <row r="54" s="3" customFormat="1" ht="13.5">
      <c r="I54" s="3" t="s">
        <v>20</v>
      </c>
    </row>
    <row r="55" s="3" customFormat="1" ht="12.75"/>
    <row r="56" s="3" customFormat="1" ht="12.75"/>
  </sheetData>
  <printOptions/>
  <pageMargins left="0.75" right="0.75" top="1" bottom="1" header="0.5" footer="0.5"/>
  <pageSetup fitToHeight="1" fitToWidth="1" horizontalDpi="360" verticalDpi="36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Baldesh</dc:creator>
  <cp:keywords/>
  <dc:description/>
  <cp:lastModifiedBy>user</cp:lastModifiedBy>
  <cp:lastPrinted>2002-08-23T03:10:02Z</cp:lastPrinted>
  <dcterms:created xsi:type="dcterms:W3CDTF">2002-02-28T06:11:10Z</dcterms:created>
  <dcterms:modified xsi:type="dcterms:W3CDTF">2002-08-26T05:50:01Z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