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'AdditionalInfo'!$A$1:$G$101</definedName>
    <definedName name="_xlnm.Print_Area" localSheetId="1">'BalSheet'!$B$1:$E$59</definedName>
    <definedName name="_xlnm.Print_Area" localSheetId="5">'Cashflow'!$A$1:$F$34</definedName>
    <definedName name="_xlnm.Print_Area" localSheetId="4">'Equity'!$B$1:$I$32</definedName>
    <definedName name="_xlnm.Print_Area" localSheetId="0">'IncomeStmt'!$A$1:$H$46</definedName>
    <definedName name="_xlnm.Print_Area" localSheetId="3">'Notes'!$A$1:$G$57</definedName>
  </definedNames>
  <calcPr fullCalcOnLoad="1"/>
</workbook>
</file>

<file path=xl/sharedStrings.xml><?xml version="1.0" encoding="utf-8"?>
<sst xmlns="http://schemas.openxmlformats.org/spreadsheetml/2006/main" count="302" uniqueCount="193">
  <si>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</si>
  <si>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</si>
  <si>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</si>
  <si>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</si>
  <si>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</si>
  <si>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</si>
  <si>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</si>
  <si>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</si>
  <si>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</si>
  <si>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</si>
  <si>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</si>
  <si>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</si>
  <si>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Finance costs</t>
  </si>
  <si>
    <t xml:space="preserve"> </t>
  </si>
  <si>
    <t>Taxation</t>
  </si>
  <si>
    <t>Minority interest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</si>
  <si>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</si>
  <si>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</si>
  <si>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</si>
  <si>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</si>
  <si>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</si>
  <si>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</si>
  <si>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</si>
  <si>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</si>
  <si>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</si>
  <si>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</si>
  <si>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</si>
  <si>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</si>
  <si>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</si>
  <si>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</si>
  <si>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</si>
  <si>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</si>
  <si>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</si>
  <si>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</si>
  <si>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</si>
  <si>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</si>
  <si>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</si>
  <si>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</si>
  <si>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</si>
  <si>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</si>
  <si>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</si>
  <si>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</si>
  <si>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</si>
  <si>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</si>
  <si>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</si>
  <si>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</si>
  <si>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</si>
  <si>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</si>
  <si>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</si>
  <si>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</si>
  <si>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</si>
  <si>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</si>
  <si>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</si>
  <si>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Unquoted Investments and / or Properties</t>
  </si>
  <si>
    <t>Quoted Securities</t>
  </si>
  <si>
    <t>There were no changes in the composition of the Group during the financial period under review.</t>
  </si>
  <si>
    <t>Status of Corporate Proposals</t>
  </si>
  <si>
    <t xml:space="preserve"> - Secured</t>
  </si>
  <si>
    <t xml:space="preserve"> - Unsecured</t>
  </si>
  <si>
    <t>Off Balance Sheet Financial Instruments</t>
  </si>
  <si>
    <t>Segmental Information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</si>
  <si>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</si>
  <si>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</si>
  <si>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</si>
  <si>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</si>
  <si>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</si>
  <si>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</si>
  <si>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The interim report is prepared in accordance with MASB 26 "Interim Financial Reporting" and paragraph 9.22</t>
  </si>
  <si>
    <t>Audit Report</t>
  </si>
  <si>
    <t>Unusual Items</t>
  </si>
  <si>
    <t>Changes in Estimates</t>
  </si>
  <si>
    <t>There were no estimation of amount used in the previous interim reports having a material impact in the current</t>
  </si>
  <si>
    <t>interim reports.</t>
  </si>
  <si>
    <t>There were no issuances and repayment of debt and equity securities, share buy-backs, share cancellations,</t>
  </si>
  <si>
    <t>Valuation of Property, Plant and Equipment</t>
  </si>
  <si>
    <t>The Group did not carry out any revaluations on its property, plant and equipment in the financial year to date.</t>
  </si>
  <si>
    <t>The value of property, plant and equipment have been brought forward without amendment from the previous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</si>
  <si>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</si>
  <si>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</si>
  <si>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</si>
  <si>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</si>
  <si>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</si>
  <si>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</si>
  <si>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</si>
  <si>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</si>
  <si>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</si>
  <si>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</si>
  <si>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</si>
  <si>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</si>
  <si>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</si>
  <si>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</si>
  <si>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</si>
  <si>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</si>
  <si>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</si>
  <si>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</si>
  <si>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</si>
  <si>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</si>
  <si>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</si>
  <si>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</si>
  <si>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</si>
  <si>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</si>
  <si>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There were no sales of unquoted investment and / or properties for the period under review.</t>
  </si>
  <si>
    <t>subjected to any qualification.</t>
  </si>
  <si>
    <t>Non-current assets</t>
  </si>
  <si>
    <t>Inventories</t>
  </si>
  <si>
    <t>Quoted shares</t>
  </si>
  <si>
    <t>Unquoted investment, at cost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</si>
  <si>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</si>
  <si>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</si>
  <si>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</si>
  <si>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</si>
  <si>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</si>
  <si>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</si>
  <si>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</si>
  <si>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</si>
  <si>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</si>
  <si>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</si>
  <si>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</si>
  <si>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>financial statements.</t>
  </si>
  <si>
    <t xml:space="preserve">quarter report, there were no events subsequent to the current quarter that have not been reflected in the </t>
  </si>
  <si>
    <t>Bankers Acceptances</t>
  </si>
  <si>
    <t>Net Current Assets</t>
  </si>
  <si>
    <t>Less: Non Current Liabilities</t>
  </si>
  <si>
    <t>Capital and Reserves</t>
  </si>
  <si>
    <t>Net Tangible Asset per share</t>
  </si>
  <si>
    <t>Net cash used in investing activities</t>
  </si>
  <si>
    <t>(The Condensed Consolidated Cashflow Statement should be read in conjuction</t>
  </si>
  <si>
    <t>Receivables, Deposits and Prepayments</t>
  </si>
  <si>
    <t>Investment income</t>
  </si>
  <si>
    <t>The businesses  of the Group are not generally affected by the seasonal and cyclical factors.</t>
  </si>
  <si>
    <t>There was no unusual items for the financial period under preview.</t>
  </si>
  <si>
    <t>There is no segmental  reporting by the Group.</t>
  </si>
  <si>
    <t>There were no contingent liabilities or contingent assets as at the date of issue of the quarterly report.</t>
  </si>
  <si>
    <t>Deferred tax assets</t>
  </si>
  <si>
    <t>Deferred tax</t>
  </si>
  <si>
    <t>Net loss for the period</t>
  </si>
  <si>
    <t>Accounting Policies and Methods of Computation</t>
  </si>
  <si>
    <t>Issuance and Repayment of Debts and Equity Securities</t>
  </si>
  <si>
    <t>Changes in the Composition of the Group</t>
  </si>
  <si>
    <t xml:space="preserve">Material Changes in the Quarterly Results as Compared to </t>
  </si>
  <si>
    <t>Results of the Preceding Quarter</t>
  </si>
  <si>
    <t>Current Year Prospects</t>
  </si>
  <si>
    <t>Profit Forecast</t>
  </si>
  <si>
    <t>Group Borrowings and Debts Securities</t>
  </si>
  <si>
    <t xml:space="preserve">The Group does not have any financial instruments with off balance sheet risk as at </t>
  </si>
  <si>
    <t>share held as treasury shares and resale of treasury shares for the current financial year to date.</t>
  </si>
  <si>
    <t>There is no provision for tax for this quarter as there are capital allowances</t>
  </si>
  <si>
    <t>of issue of this quarterly report.</t>
  </si>
  <si>
    <t>Additional Information Required By Bursa Securities Listing Requirements, Malaysia</t>
  </si>
  <si>
    <t>financial statements for the year ended 31 March 2005</t>
  </si>
  <si>
    <t xml:space="preserve">  with the Annual Report for the year ended 31 March 2005)</t>
  </si>
  <si>
    <t>Balance as at 01 April 2005</t>
  </si>
  <si>
    <t xml:space="preserve">of the Bursa Securities Listing Requirements, and should be read in conjunction with the Group's </t>
  </si>
  <si>
    <t xml:space="preserve">The audited financial statements of the Company for the preceding financial year ended 31 March 2005 was not </t>
  </si>
  <si>
    <t>of RM11,925million, reinvestment tax allowances of RM9.663million and tax</t>
  </si>
  <si>
    <t xml:space="preserve">losses of RM14.584million available to be utilised against future profit. </t>
  </si>
  <si>
    <t>Profit/(loss) from operations</t>
  </si>
  <si>
    <t>Profit/(loss) before tax</t>
  </si>
  <si>
    <t>Profit/(loss) after tax</t>
  </si>
  <si>
    <t>Net profit/(loss) for the period</t>
  </si>
  <si>
    <t>Other income</t>
  </si>
  <si>
    <t xml:space="preserve">On 10 October 2005, a claim was made against the company, vide Kuantan Sessions Court </t>
  </si>
  <si>
    <t>Civil Suit No. 52-1309-2005 for goods sold and delivered amounting to RM134, 427.14 plus</t>
  </si>
  <si>
    <t>through it's subisidiary KFM Trading Sdn Bhd.</t>
  </si>
  <si>
    <t>12 months</t>
  </si>
  <si>
    <t>for the quarter ended 31 March 2006</t>
  </si>
  <si>
    <t>25 May 2006 the latest practicable date which is not earlier than 7 days from the date</t>
  </si>
  <si>
    <t>Notes to the quarterly report on consolidated results for the financial quarter ended 31 March 2006</t>
  </si>
  <si>
    <t xml:space="preserve">As at 25 May 2006, the latest practicable date which is not earlier than 7 days from the date of this </t>
  </si>
  <si>
    <t>FOR THE 12 MONTHS ENDED 31 MARCH 2006</t>
  </si>
  <si>
    <t>Quarterly report on consolidated results for the fourth quarter ended 31 March 2006</t>
  </si>
  <si>
    <t>Total group borrowings as at 31 March 2006 are as follows :-</t>
  </si>
  <si>
    <t>interest and costs. This claim does not have nay material impact on the Company.</t>
  </si>
  <si>
    <t xml:space="preserve">Current </t>
  </si>
  <si>
    <t>quarter</t>
  </si>
  <si>
    <t>The losses incurred has reduced from RM8.019 million (unaudited) for the year ended 31 March 2005</t>
  </si>
  <si>
    <t>customer base in order to increase the quality of our customers. This will directly help reduce our</t>
  </si>
  <si>
    <t>collection problem and improve our ability to maintain our good customers.</t>
  </si>
  <si>
    <t xml:space="preserve">quarter as compared to the preceding quarter of RM19.490 million the Group incurred a loss of </t>
  </si>
  <si>
    <t>quarter. In addition the sales of our by-product namely pollard has been adversely effected by the</t>
  </si>
  <si>
    <t>avian flu that hit our country during the current quarter.</t>
  </si>
  <si>
    <t>The price of raw material continue to remain at high levels and are expected to increase further in</t>
  </si>
  <si>
    <t>the coming months. Thus the prospects for the current year remain uncertain.</t>
  </si>
  <si>
    <t>Balance as at 31 March 2006</t>
  </si>
  <si>
    <t>RM1.465 million for the current quarter as compared to a profit of RM0.119 million for the preceding</t>
  </si>
  <si>
    <t>to RM4.028 million (unaudited) for the current year, despite a slight decrease in sales volume of</t>
  </si>
  <si>
    <t xml:space="preserve">RM77, 539 million for the current year as compared to RM78.355 million for the preceding year. This is </t>
  </si>
  <si>
    <t>due to a general increase in flour prices (other than general purpose flour) by  about 13%. The average</t>
  </si>
  <si>
    <t xml:space="preserve">wheat cost for the current year is about the same as the preceding year. The Group has continued to </t>
  </si>
  <si>
    <t xml:space="preserve">enjoy the benefit of our restructuring program and the continous effort by the management team to </t>
  </si>
  <si>
    <t>reduce cost and increase efficiency. The marketing division is also in the process of consolidating its</t>
  </si>
  <si>
    <t>The Group has an investment of 2,177,300 units of ordinary shares in MP Technology Berhad</t>
  </si>
  <si>
    <t>Although the Group has recorded a much higher sales volume of RM23.720 million for the current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</si>
</sst>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zoomScale="80" zoomScaleNormal="80" workbookViewId="0" topLeftCell="A13">
      <selection activeCell="F34" sqref="F34"/>
    </sheetView>
  </sheetViews>
  <sheetFormatPr defaultColWidth="9.140625" defaultRowHeight="12.75"/>
  <cols>
    <col min="1" max="1" width="27.0039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11" max="11" width="9.8515625" style="0" bestFit="1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170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2006</v>
      </c>
      <c r="C10" s="8"/>
      <c r="D10" s="1">
        <v>2005</v>
      </c>
      <c r="E10" s="8"/>
      <c r="F10" s="1">
        <f>+B10</f>
        <v>2006</v>
      </c>
      <c r="G10" s="8"/>
      <c r="H10" s="1">
        <f>+D10</f>
        <v>2005</v>
      </c>
    </row>
    <row r="11" spans="2:8" ht="12.75">
      <c r="B11" s="1" t="s">
        <v>4</v>
      </c>
      <c r="C11" s="8"/>
      <c r="D11" s="1" t="s">
        <v>5</v>
      </c>
      <c r="E11" s="8"/>
      <c r="F11" s="1" t="s">
        <v>164</v>
      </c>
      <c r="G11" s="8"/>
      <c r="H11" s="1" t="str">
        <f>+F11</f>
        <v>12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38807</v>
      </c>
      <c r="C13" s="9"/>
      <c r="D13" s="2">
        <f>+B13</f>
        <v>38807</v>
      </c>
      <c r="E13" s="9"/>
      <c r="F13" s="2">
        <f>+B13</f>
        <v>38807</v>
      </c>
      <c r="G13" s="8"/>
      <c r="H13" s="2">
        <f>+D13</f>
        <v>38807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v>23720</v>
      </c>
      <c r="C17" s="10"/>
      <c r="D17" s="4">
        <v>18389</v>
      </c>
      <c r="E17" s="10"/>
      <c r="F17" s="4">
        <v>77539</v>
      </c>
      <c r="G17" s="10"/>
      <c r="H17" s="4">
        <v>78355</v>
      </c>
      <c r="J17" s="10" t="s">
        <v>13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8" ht="12.75">
      <c r="A20" t="s">
        <v>11</v>
      </c>
      <c r="B20" s="3">
        <f>-21768-1191-1097-699-187</f>
        <v>-24942</v>
      </c>
      <c r="C20" s="10"/>
      <c r="D20" s="3">
        <v>-21814</v>
      </c>
      <c r="E20" s="10"/>
      <c r="F20" s="3">
        <f>-69922-4317-3719-2493-188</f>
        <v>-80639</v>
      </c>
      <c r="G20" s="10"/>
      <c r="H20" s="3">
        <v>-85618</v>
      </c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128</v>
      </c>
      <c r="B22" s="3">
        <v>0</v>
      </c>
      <c r="C22" s="10"/>
      <c r="D22" s="3">
        <v>0</v>
      </c>
      <c r="E22" s="10"/>
      <c r="F22" s="3">
        <v>0</v>
      </c>
      <c r="G22" s="10"/>
      <c r="H22" s="3">
        <v>0</v>
      </c>
    </row>
    <row r="23" spans="2:8" ht="12.75">
      <c r="B23" s="3"/>
      <c r="C23" s="10"/>
      <c r="D23" s="3"/>
      <c r="E23" s="10"/>
      <c r="F23" s="3"/>
      <c r="G23" s="10"/>
      <c r="H23" s="3"/>
    </row>
    <row r="24" spans="1:8" ht="12.75">
      <c r="A24" t="s">
        <v>160</v>
      </c>
      <c r="B24" s="3">
        <v>23</v>
      </c>
      <c r="C24" s="10"/>
      <c r="D24" s="3">
        <v>219</v>
      </c>
      <c r="E24" s="10"/>
      <c r="F24" s="3">
        <v>41</v>
      </c>
      <c r="G24" s="10"/>
      <c r="H24" s="3">
        <v>282</v>
      </c>
    </row>
    <row r="25" spans="2:8" ht="12.75">
      <c r="B25" s="5"/>
      <c r="C25" s="10"/>
      <c r="D25" s="5"/>
      <c r="E25" s="10"/>
      <c r="F25" s="5"/>
      <c r="G25" s="10"/>
      <c r="H25" s="5"/>
    </row>
    <row r="26" spans="1:8" ht="12.75">
      <c r="A26" s="25" t="s">
        <v>156</v>
      </c>
      <c r="B26" s="3">
        <f>SUM(B17:B25)</f>
        <v>-1199</v>
      </c>
      <c r="C26" s="10"/>
      <c r="D26" s="3">
        <f>SUM(D17:D25)</f>
        <v>-3206</v>
      </c>
      <c r="E26" s="10"/>
      <c r="F26" s="3">
        <f>SUM(F17:F25)</f>
        <v>-3059</v>
      </c>
      <c r="G26" s="10"/>
      <c r="H26" s="3">
        <f>SUM(H17:H25)</f>
        <v>-6981</v>
      </c>
    </row>
    <row r="27" spans="1:8" ht="12.75">
      <c r="A27" s="25"/>
      <c r="B27" s="3"/>
      <c r="C27" s="10"/>
      <c r="D27" s="3"/>
      <c r="E27" s="10"/>
      <c r="F27" s="3"/>
      <c r="G27" s="10"/>
      <c r="H27" s="3"/>
    </row>
    <row r="28" spans="1:8" ht="12.75">
      <c r="A28" s="25" t="s">
        <v>12</v>
      </c>
      <c r="B28" s="3">
        <v>-266</v>
      </c>
      <c r="C28" s="10"/>
      <c r="D28" s="3">
        <v>-264</v>
      </c>
      <c r="E28" s="10"/>
      <c r="F28" s="3">
        <v>-969</v>
      </c>
      <c r="G28" s="10"/>
      <c r="H28" s="3">
        <v>-938</v>
      </c>
    </row>
    <row r="29" spans="1:8" ht="12.75">
      <c r="A29" s="25"/>
      <c r="B29" s="5"/>
      <c r="C29" s="10"/>
      <c r="D29" s="5"/>
      <c r="E29" s="10"/>
      <c r="F29" s="5"/>
      <c r="G29" s="10"/>
      <c r="H29" s="5"/>
    </row>
    <row r="30" spans="1:9" ht="12.75">
      <c r="A30" s="25" t="s">
        <v>157</v>
      </c>
      <c r="B30" s="3">
        <f>+B26+B28</f>
        <v>-1465</v>
      </c>
      <c r="C30" s="10"/>
      <c r="D30" s="3">
        <f>+D26+D28</f>
        <v>-3470</v>
      </c>
      <c r="E30" s="10"/>
      <c r="F30" s="3">
        <f>+F26+F28</f>
        <v>-4028</v>
      </c>
      <c r="G30" s="10"/>
      <c r="H30" s="3">
        <f>+H26+H28</f>
        <v>-7919</v>
      </c>
      <c r="I30" s="3" t="s">
        <v>13</v>
      </c>
    </row>
    <row r="31" spans="1:8" ht="12.75">
      <c r="A31" s="25"/>
      <c r="B31" s="3"/>
      <c r="C31" s="10"/>
      <c r="D31" s="3"/>
      <c r="E31" s="10"/>
      <c r="F31" s="3"/>
      <c r="G31" s="10"/>
      <c r="H31" s="3"/>
    </row>
    <row r="32" spans="1:8" ht="12.75">
      <c r="A32" s="25" t="s">
        <v>14</v>
      </c>
      <c r="B32" s="3">
        <v>0</v>
      </c>
      <c r="C32" s="10"/>
      <c r="D32" s="3">
        <v>-100</v>
      </c>
      <c r="E32" s="10"/>
      <c r="F32" s="3">
        <v>0</v>
      </c>
      <c r="G32" s="10"/>
      <c r="H32" s="3">
        <v>-100</v>
      </c>
    </row>
    <row r="33" spans="1:8" ht="12.75">
      <c r="A33" s="25"/>
      <c r="B33" s="5"/>
      <c r="C33" s="10"/>
      <c r="D33" s="5"/>
      <c r="E33" s="10"/>
      <c r="F33" s="5" t="s">
        <v>13</v>
      </c>
      <c r="G33" s="10"/>
      <c r="H33" s="5"/>
    </row>
    <row r="34" spans="1:8" ht="12.75">
      <c r="A34" s="25" t="s">
        <v>158</v>
      </c>
      <c r="B34" s="3">
        <f>+B30+B32</f>
        <v>-1465</v>
      </c>
      <c r="C34" s="10"/>
      <c r="D34" s="3">
        <f>+D30+D32</f>
        <v>-3570</v>
      </c>
      <c r="E34" s="10"/>
      <c r="F34" s="3">
        <f>+F30+F32</f>
        <v>-4028</v>
      </c>
      <c r="G34" s="10"/>
      <c r="H34" s="3">
        <f>+H30+H32</f>
        <v>-8019</v>
      </c>
    </row>
    <row r="35" spans="1:8" ht="12.75">
      <c r="A35" s="25"/>
      <c r="B35" s="3"/>
      <c r="C35" s="10"/>
      <c r="D35" s="3"/>
      <c r="E35" s="10"/>
      <c r="F35" s="3"/>
      <c r="G35" s="10"/>
      <c r="H35" s="3"/>
    </row>
    <row r="36" spans="1:8" ht="12.75">
      <c r="A36" s="25" t="s">
        <v>15</v>
      </c>
      <c r="B36" s="3">
        <v>0</v>
      </c>
      <c r="C36" s="10"/>
      <c r="D36" s="3">
        <v>0</v>
      </c>
      <c r="E36" s="10"/>
      <c r="F36" s="3">
        <v>0</v>
      </c>
      <c r="G36" s="10"/>
      <c r="H36" s="3">
        <v>0</v>
      </c>
    </row>
    <row r="37" spans="1:8" ht="12.75">
      <c r="A37" s="25"/>
      <c r="B37" s="3"/>
      <c r="C37" s="10"/>
      <c r="D37" s="3"/>
      <c r="E37" s="10"/>
      <c r="F37" s="3"/>
      <c r="G37" s="10"/>
      <c r="H37" s="3"/>
    </row>
    <row r="38" spans="1:8" ht="13.5" thickBot="1">
      <c r="A38" s="25" t="s">
        <v>159</v>
      </c>
      <c r="B38" s="6">
        <f>+B34+B36</f>
        <v>-1465</v>
      </c>
      <c r="C38" s="10"/>
      <c r="D38" s="6">
        <f>+D34+D36</f>
        <v>-3570</v>
      </c>
      <c r="E38" s="10"/>
      <c r="F38" s="6">
        <f>+F34+F36</f>
        <v>-4028</v>
      </c>
      <c r="G38" s="10"/>
      <c r="H38" s="6">
        <f>+H34+H36</f>
        <v>-8019</v>
      </c>
    </row>
    <row r="39" spans="2:8" ht="13.5" thickTop="1">
      <c r="B39" s="3"/>
      <c r="C39" s="10"/>
      <c r="D39" s="3"/>
      <c r="E39" s="10"/>
      <c r="F39" s="3"/>
      <c r="G39" s="10"/>
      <c r="H39" s="3"/>
    </row>
    <row r="40" spans="2:8" ht="12.75">
      <c r="B40" s="33" t="s">
        <v>96</v>
      </c>
      <c r="C40" s="34"/>
      <c r="D40" s="33" t="s">
        <v>96</v>
      </c>
      <c r="E40" s="34"/>
      <c r="F40" s="33" t="s">
        <v>96</v>
      </c>
      <c r="G40" s="34"/>
      <c r="H40" s="33" t="s">
        <v>96</v>
      </c>
    </row>
    <row r="41" spans="1:8" ht="12.75">
      <c r="A41" t="s">
        <v>97</v>
      </c>
      <c r="B41" s="3"/>
      <c r="C41" s="10"/>
      <c r="D41" s="3"/>
      <c r="E41" s="10"/>
      <c r="F41" s="3"/>
      <c r="G41" s="10"/>
      <c r="H41" s="3"/>
    </row>
    <row r="42" spans="1:8" ht="12.75">
      <c r="A42" t="s">
        <v>98</v>
      </c>
      <c r="B42" s="27">
        <v>-3.251</v>
      </c>
      <c r="C42" s="27"/>
      <c r="D42" s="35">
        <v>-7.92</v>
      </c>
      <c r="E42" s="27"/>
      <c r="F42" s="35">
        <v>-8.94</v>
      </c>
      <c r="G42" s="35"/>
      <c r="H42" s="27">
        <v>-17.8</v>
      </c>
    </row>
    <row r="43" spans="1:8" ht="12.75">
      <c r="A43" t="s">
        <v>99</v>
      </c>
      <c r="B43" s="27">
        <v>-3.37</v>
      </c>
      <c r="C43" s="27"/>
      <c r="D43" s="27">
        <v>-8.04</v>
      </c>
      <c r="E43" s="27"/>
      <c r="F43" s="27">
        <v>-9.27</v>
      </c>
      <c r="G43" s="35"/>
      <c r="H43" s="27">
        <v>-17.93</v>
      </c>
    </row>
    <row r="44" spans="2:8" ht="12.75">
      <c r="B44" s="3"/>
      <c r="C44" s="10"/>
      <c r="D44" s="3"/>
      <c r="E44" s="10"/>
      <c r="F44" s="3"/>
      <c r="G44" s="10"/>
      <c r="H44" s="3"/>
    </row>
    <row r="45" spans="2:8" ht="12.75">
      <c r="B45" s="3"/>
      <c r="C45" s="10"/>
      <c r="D45" s="3"/>
      <c r="E45" s="10"/>
      <c r="F45" s="3"/>
      <c r="G45" s="10"/>
      <c r="H45" s="3"/>
    </row>
    <row r="46" spans="2:8" ht="12.75">
      <c r="B46" s="3"/>
      <c r="C46" s="10"/>
      <c r="D46" s="3"/>
      <c r="E46" s="10"/>
      <c r="F46" s="3"/>
      <c r="G46" s="10"/>
      <c r="H46" s="3"/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3:7" ht="12.75">
      <c r="C50" s="7"/>
      <c r="E50" s="7"/>
      <c r="G50" s="7"/>
    </row>
    <row r="51" spans="3:7" ht="12.75">
      <c r="C51" s="7"/>
      <c r="E51" s="7"/>
      <c r="G51" s="7"/>
    </row>
    <row r="52" spans="3:8" ht="12.75">
      <c r="C52" s="7"/>
      <c r="E52" s="7"/>
      <c r="G52" s="7"/>
      <c r="H52" t="s">
        <v>13</v>
      </c>
    </row>
    <row r="53" spans="3:8" ht="12.75">
      <c r="C53" s="7"/>
      <c r="E53" s="7"/>
      <c r="G53" s="7"/>
      <c r="H53" s="3" t="s">
        <v>13</v>
      </c>
    </row>
    <row r="54" spans="3:7" ht="12.75">
      <c r="C54" s="7"/>
      <c r="E54" s="7"/>
      <c r="G54" s="7"/>
    </row>
    <row r="55" spans="3:7" ht="12.75">
      <c r="C55" s="7"/>
      <c r="E55" s="7"/>
      <c r="G55" s="7"/>
    </row>
    <row r="56" spans="3:7" ht="12.75">
      <c r="C56" s="7"/>
      <c r="E56" s="7"/>
      <c r="G56" s="7"/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</sheetData>
  <printOptions/>
  <pageMargins left="0.75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="80" zoomScaleNormal="80" workbookViewId="0" topLeftCell="A1">
      <selection activeCell="C10" sqref="C10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25</v>
      </c>
    </row>
    <row r="5" ht="12.75">
      <c r="D5" s="7"/>
    </row>
    <row r="6" spans="3:5" ht="12.75">
      <c r="C6" s="1" t="s">
        <v>13</v>
      </c>
      <c r="D6" s="7"/>
      <c r="E6" s="1" t="s">
        <v>16</v>
      </c>
    </row>
    <row r="7" spans="3:5" ht="12.75">
      <c r="C7" s="1" t="s">
        <v>17</v>
      </c>
      <c r="D7" s="7"/>
      <c r="E7" s="1" t="s">
        <v>18</v>
      </c>
    </row>
    <row r="8" spans="3:5" ht="12.75">
      <c r="C8" s="12" t="s">
        <v>19</v>
      </c>
      <c r="D8" s="7"/>
      <c r="E8" s="1" t="s">
        <v>20</v>
      </c>
    </row>
    <row r="9" spans="3:5" ht="12.75">
      <c r="C9" s="11">
        <v>38807</v>
      </c>
      <c r="D9" s="8"/>
      <c r="E9" s="11">
        <v>38442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103</v>
      </c>
      <c r="C12" s="1"/>
      <c r="D12" s="7"/>
      <c r="E12" s="1"/>
    </row>
    <row r="13" spans="2:7" ht="12.75">
      <c r="B13" s="17" t="s">
        <v>26</v>
      </c>
      <c r="C13" s="36">
        <v>23141</v>
      </c>
      <c r="D13" s="10"/>
      <c r="E13" s="36">
        <v>24728</v>
      </c>
      <c r="G13" t="s">
        <v>13</v>
      </c>
    </row>
    <row r="14" spans="2:5" ht="12.75">
      <c r="B14" s="17" t="s">
        <v>133</v>
      </c>
      <c r="C14" s="36">
        <v>313</v>
      </c>
      <c r="D14" s="10"/>
      <c r="E14" s="36">
        <v>313</v>
      </c>
    </row>
    <row r="15" spans="2:5" ht="12.75">
      <c r="B15" s="17" t="s">
        <v>106</v>
      </c>
      <c r="C15" s="3">
        <v>1736</v>
      </c>
      <c r="D15" s="10"/>
      <c r="E15" s="3">
        <v>1736</v>
      </c>
    </row>
    <row r="16" spans="2:5" ht="12.75">
      <c r="B16" s="17"/>
      <c r="C16" s="15">
        <f>SUM(C13:C15)</f>
        <v>25190</v>
      </c>
      <c r="D16" s="10"/>
      <c r="E16" s="15">
        <f>SUM(E13:E15)</f>
        <v>26777</v>
      </c>
    </row>
    <row r="17" ht="12.75">
      <c r="D17" s="7"/>
    </row>
    <row r="18" spans="2:4" ht="12.75">
      <c r="B18" s="14" t="s">
        <v>21</v>
      </c>
      <c r="D18" s="7"/>
    </row>
    <row r="19" spans="2:5" ht="12.75">
      <c r="B19" t="s">
        <v>104</v>
      </c>
      <c r="C19" s="36">
        <v>11376</v>
      </c>
      <c r="D19" s="10"/>
      <c r="E19" s="36">
        <v>11724</v>
      </c>
    </row>
    <row r="20" spans="2:5" ht="12.75">
      <c r="B20" t="s">
        <v>105</v>
      </c>
      <c r="C20" s="3">
        <v>496</v>
      </c>
      <c r="D20" s="10"/>
      <c r="E20" s="3">
        <v>17</v>
      </c>
    </row>
    <row r="21" spans="2:7" ht="12.75">
      <c r="B21" t="s">
        <v>127</v>
      </c>
      <c r="C21" s="36">
        <f>23743-122</f>
        <v>23621</v>
      </c>
      <c r="D21" s="10"/>
      <c r="E21" s="36">
        <f>16343+1180-E22</f>
        <v>17401</v>
      </c>
      <c r="G21" t="s">
        <v>13</v>
      </c>
    </row>
    <row r="22" spans="2:7" ht="12.75">
      <c r="B22" t="s">
        <v>110</v>
      </c>
      <c r="C22" s="3">
        <v>122</v>
      </c>
      <c r="D22" s="10"/>
      <c r="E22" s="3">
        <v>122</v>
      </c>
      <c r="G22" t="s">
        <v>13</v>
      </c>
    </row>
    <row r="23" spans="2:5" ht="12.75">
      <c r="B23" t="s">
        <v>111</v>
      </c>
      <c r="C23" s="3">
        <f>761+2854</f>
        <v>3615</v>
      </c>
      <c r="D23" s="10"/>
      <c r="E23" s="3">
        <v>3000</v>
      </c>
    </row>
    <row r="24" spans="3:7" ht="12.75">
      <c r="C24" s="15">
        <f>SUM(C19:C23)</f>
        <v>39230</v>
      </c>
      <c r="D24" s="10"/>
      <c r="E24" s="15">
        <f>SUM(E19:E23)</f>
        <v>32264</v>
      </c>
      <c r="G24" s="3" t="s">
        <v>13</v>
      </c>
    </row>
    <row r="25" spans="2:4" ht="12.75">
      <c r="B25" s="14" t="s">
        <v>27</v>
      </c>
      <c r="D25" s="7"/>
    </row>
    <row r="26" spans="2:5" ht="12.75">
      <c r="B26" t="s">
        <v>112</v>
      </c>
      <c r="C26" s="3">
        <f>1119+6928+1156+1</f>
        <v>9204</v>
      </c>
      <c r="D26" s="10"/>
      <c r="E26" s="3">
        <f>5207+1759</f>
        <v>6966</v>
      </c>
    </row>
    <row r="27" spans="2:7" ht="12.75">
      <c r="B27" t="s">
        <v>120</v>
      </c>
      <c r="C27" s="3">
        <v>23353</v>
      </c>
      <c r="D27" s="10"/>
      <c r="E27" s="3">
        <v>16407</v>
      </c>
      <c r="G27" s="3" t="s">
        <v>13</v>
      </c>
    </row>
    <row r="28" spans="2:7" ht="12.75">
      <c r="B28" t="s">
        <v>113</v>
      </c>
      <c r="C28" s="3">
        <v>355</v>
      </c>
      <c r="D28" s="10"/>
      <c r="E28" s="3">
        <v>338</v>
      </c>
      <c r="G28" s="3" t="s">
        <v>13</v>
      </c>
    </row>
    <row r="29" spans="2:7" ht="12.75">
      <c r="B29" t="s">
        <v>114</v>
      </c>
      <c r="C29" s="3">
        <v>150</v>
      </c>
      <c r="D29" s="10"/>
      <c r="E29" s="3">
        <v>100</v>
      </c>
      <c r="G29" s="3" t="s">
        <v>13</v>
      </c>
    </row>
    <row r="30" spans="2:5" ht="12.75">
      <c r="B30" t="s">
        <v>13</v>
      </c>
      <c r="C30" s="3" t="s">
        <v>13</v>
      </c>
      <c r="D30" s="10"/>
      <c r="E30" s="3" t="s">
        <v>13</v>
      </c>
    </row>
    <row r="31" spans="3:7" ht="12.75">
      <c r="C31" s="15">
        <f>SUM(C26:C30)</f>
        <v>33062</v>
      </c>
      <c r="D31" s="10"/>
      <c r="E31" s="15">
        <f>SUM(E26:E30)</f>
        <v>23811</v>
      </c>
      <c r="G31" t="s">
        <v>13</v>
      </c>
    </row>
    <row r="32" spans="3:5" ht="12.75">
      <c r="C32" s="10"/>
      <c r="D32" s="10"/>
      <c r="E32" s="10"/>
    </row>
    <row r="33" spans="2:5" ht="12.75">
      <c r="B33" s="13" t="s">
        <v>121</v>
      </c>
      <c r="C33" s="10">
        <f>+C24-C31</f>
        <v>6168</v>
      </c>
      <c r="D33" s="10"/>
      <c r="E33" s="10">
        <f>+E24-E31</f>
        <v>8453</v>
      </c>
    </row>
    <row r="34" spans="2:5" ht="12.75">
      <c r="B34" s="13"/>
      <c r="C34" s="10"/>
      <c r="D34" s="10"/>
      <c r="E34" s="10"/>
    </row>
    <row r="35" spans="2:5" ht="12.75">
      <c r="B35" s="13" t="s">
        <v>122</v>
      </c>
      <c r="C35" s="10"/>
      <c r="D35" s="10"/>
      <c r="E35" s="10"/>
    </row>
    <row r="36" spans="2:7" ht="12.75">
      <c r="B36" t="s">
        <v>28</v>
      </c>
      <c r="C36" s="3">
        <v>431</v>
      </c>
      <c r="D36" s="10"/>
      <c r="E36" s="3">
        <v>275</v>
      </c>
      <c r="G36" s="3" t="s">
        <v>13</v>
      </c>
    </row>
    <row r="37" spans="2:7" ht="12.75">
      <c r="B37" s="13" t="s">
        <v>134</v>
      </c>
      <c r="C37" s="3">
        <v>0</v>
      </c>
      <c r="D37" s="10"/>
      <c r="E37" s="3">
        <v>0</v>
      </c>
      <c r="G37" s="3"/>
    </row>
    <row r="38" spans="3:5" ht="13.5" thickBot="1">
      <c r="C38" s="16">
        <f>+C16+C33-C36-C37</f>
        <v>30927</v>
      </c>
      <c r="D38" s="10"/>
      <c r="E38" s="16">
        <f>+E16+E33-E36-E37</f>
        <v>34955</v>
      </c>
    </row>
    <row r="39" spans="3:5" ht="13.5" thickTop="1">
      <c r="C39" s="3">
        <f>+C38-C52</f>
        <v>0</v>
      </c>
      <c r="D39" s="10"/>
      <c r="E39" s="3">
        <f>+E38-E52</f>
        <v>0</v>
      </c>
    </row>
    <row r="40" spans="3:5" ht="12.75">
      <c r="C40" s="3" t="s">
        <v>13</v>
      </c>
      <c r="D40" s="7"/>
      <c r="E40" s="3" t="s">
        <v>13</v>
      </c>
    </row>
    <row r="41" spans="2:4" ht="12.75">
      <c r="B41" s="13" t="s">
        <v>123</v>
      </c>
      <c r="D41" s="7"/>
    </row>
    <row r="42" spans="2:5" ht="12.75">
      <c r="B42" t="s">
        <v>115</v>
      </c>
      <c r="C42" s="3">
        <v>45053</v>
      </c>
      <c r="D42" s="10"/>
      <c r="E42" s="3">
        <v>45053</v>
      </c>
    </row>
    <row r="43" spans="2:4" ht="12.75">
      <c r="B43" s="17"/>
      <c r="D43" s="7"/>
    </row>
    <row r="44" spans="2:4" ht="12.75">
      <c r="B44" s="14" t="s">
        <v>22</v>
      </c>
      <c r="D44" s="7"/>
    </row>
    <row r="45" spans="2:5" ht="12.75">
      <c r="B45" t="s">
        <v>116</v>
      </c>
      <c r="C45" s="3">
        <v>6447</v>
      </c>
      <c r="D45" s="10"/>
      <c r="E45" s="3">
        <v>6447</v>
      </c>
    </row>
    <row r="46" spans="2:5" ht="12.75">
      <c r="B46" t="s">
        <v>117</v>
      </c>
      <c r="C46" s="3">
        <v>-20573</v>
      </c>
      <c r="D46" s="10"/>
      <c r="E46" s="3">
        <v>-16545</v>
      </c>
    </row>
    <row r="47" spans="2:5" ht="12.75">
      <c r="B47" s="3" t="s">
        <v>13</v>
      </c>
      <c r="C47" s="18"/>
      <c r="D47" s="7"/>
      <c r="E47" s="18"/>
    </row>
    <row r="48" spans="3:7" ht="12.75">
      <c r="C48" s="3">
        <f>SUM(C42:C47)</f>
        <v>30927</v>
      </c>
      <c r="D48" s="10"/>
      <c r="E48" s="3">
        <f>SUM(E42:E47)</f>
        <v>34955</v>
      </c>
      <c r="G48" t="s">
        <v>13</v>
      </c>
    </row>
    <row r="49" spans="3:5" ht="12.75">
      <c r="C49" s="3"/>
      <c r="D49" s="10"/>
      <c r="E49" s="3"/>
    </row>
    <row r="50" spans="2:5" ht="12.75">
      <c r="B50" s="13" t="s">
        <v>23</v>
      </c>
      <c r="C50" s="3">
        <v>0</v>
      </c>
      <c r="D50" s="10"/>
      <c r="E50" s="3">
        <v>0</v>
      </c>
    </row>
    <row r="51" spans="3:5" ht="12.75">
      <c r="C51" s="3" t="s">
        <v>13</v>
      </c>
      <c r="D51" s="7"/>
      <c r="E51" s="3" t="s">
        <v>13</v>
      </c>
    </row>
    <row r="52" spans="3:5" ht="13.5" thickBot="1">
      <c r="C52" s="16">
        <f>+C48+C50</f>
        <v>30927</v>
      </c>
      <c r="D52" s="10"/>
      <c r="E52" s="16">
        <f>+E48+E50</f>
        <v>34955</v>
      </c>
    </row>
    <row r="53" ht="13.5" thickTop="1">
      <c r="D53" s="7"/>
    </row>
    <row r="54" spans="2:5" ht="13.5" thickBot="1">
      <c r="B54" t="s">
        <v>124</v>
      </c>
      <c r="C54" s="19">
        <f>+C48/C42</f>
        <v>0.6864581714869155</v>
      </c>
      <c r="D54" s="7"/>
      <c r="E54" s="19">
        <f>+E48/E42</f>
        <v>0.7758639824207045</v>
      </c>
    </row>
    <row r="55" ht="12.75">
      <c r="D55" s="7"/>
    </row>
    <row r="56" ht="12.75">
      <c r="D56" s="7"/>
    </row>
    <row r="57" spans="3:4" ht="12.75">
      <c r="C57" t="s">
        <v>13</v>
      </c>
      <c r="D57" s="7"/>
    </row>
    <row r="58" ht="12.75">
      <c r="D58" s="7"/>
    </row>
    <row r="59" ht="12.75">
      <c r="D59" s="7"/>
    </row>
    <row r="60" spans="3:4" ht="12.75">
      <c r="C60" s="27" t="s">
        <v>13</v>
      </c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</sheetData>
  <printOptions/>
  <pageMargins left="0.75" right="0.5" top="0.75" bottom="0.5" header="0.5" footer="0.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zoomScale="90" zoomScaleNormal="90" workbookViewId="0" topLeftCell="A65">
      <selection activeCell="B102" sqref="B102"/>
    </sheetView>
  </sheetViews>
  <sheetFormatPr defaultColWidth="9.140625" defaultRowHeight="12.75"/>
  <cols>
    <col min="2" max="2" width="32.421875" style="0" customWidth="1"/>
    <col min="3" max="6" width="11.7109375" style="0" customWidth="1"/>
    <col min="7" max="7" width="10.14062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24</v>
      </c>
      <c r="C2" s="20"/>
    </row>
    <row r="3" spans="2:3" ht="12.75">
      <c r="B3" s="20"/>
      <c r="C3" s="20"/>
    </row>
    <row r="4" ht="12.75">
      <c r="B4" t="s">
        <v>148</v>
      </c>
    </row>
    <row r="5" spans="2:3" ht="12.75">
      <c r="B5" s="24" t="s">
        <v>165</v>
      </c>
      <c r="C5" s="24"/>
    </row>
    <row r="6" ht="12.75">
      <c r="G6" t="s">
        <v>13</v>
      </c>
    </row>
    <row r="7" spans="1:3" ht="12.75">
      <c r="A7">
        <v>1</v>
      </c>
      <c r="B7" s="38" t="s">
        <v>61</v>
      </c>
      <c r="C7" s="13"/>
    </row>
    <row r="8" spans="2:7" ht="12.75">
      <c r="B8" s="25" t="s">
        <v>175</v>
      </c>
      <c r="C8" s="25"/>
      <c r="D8" s="25"/>
      <c r="E8" s="25"/>
      <c r="F8" s="25"/>
      <c r="G8" s="25"/>
    </row>
    <row r="9" spans="2:7" ht="12.75">
      <c r="B9" s="25" t="s">
        <v>185</v>
      </c>
      <c r="C9" s="25"/>
      <c r="D9" s="25"/>
      <c r="E9" s="25"/>
      <c r="F9" s="25"/>
      <c r="G9" s="25"/>
    </row>
    <row r="10" spans="2:7" ht="12.75">
      <c r="B10" s="25" t="s">
        <v>186</v>
      </c>
      <c r="C10" s="25"/>
      <c r="D10" s="25"/>
      <c r="E10" s="25"/>
      <c r="F10" s="25"/>
      <c r="G10" s="25"/>
    </row>
    <row r="11" spans="2:7" ht="12.75">
      <c r="B11" s="25" t="s">
        <v>187</v>
      </c>
      <c r="C11" s="25"/>
      <c r="D11" s="25"/>
      <c r="E11" s="25"/>
      <c r="F11" s="25"/>
      <c r="G11" s="25"/>
    </row>
    <row r="12" spans="2:7" ht="12.75">
      <c r="B12" s="25" t="s">
        <v>188</v>
      </c>
      <c r="C12" s="25"/>
      <c r="D12" s="25"/>
      <c r="E12" s="25"/>
      <c r="F12" s="25"/>
      <c r="G12" s="25"/>
    </row>
    <row r="13" spans="2:7" ht="12.75">
      <c r="B13" s="25" t="s">
        <v>189</v>
      </c>
      <c r="C13" s="25"/>
      <c r="D13" s="25"/>
      <c r="E13" s="25"/>
      <c r="F13" s="25"/>
      <c r="G13" s="25"/>
    </row>
    <row r="14" spans="2:7" ht="12.75">
      <c r="B14" s="25" t="s">
        <v>190</v>
      </c>
      <c r="C14" s="25"/>
      <c r="D14" s="25"/>
      <c r="E14" s="25"/>
      <c r="F14" s="25"/>
      <c r="G14" s="25"/>
    </row>
    <row r="15" spans="2:7" ht="12.75">
      <c r="B15" s="25" t="s">
        <v>176</v>
      </c>
      <c r="C15" s="25"/>
      <c r="D15" s="25"/>
      <c r="E15" s="25"/>
      <c r="F15" s="25"/>
      <c r="G15" s="25"/>
    </row>
    <row r="16" spans="2:7" ht="12.75">
      <c r="B16" s="25" t="s">
        <v>177</v>
      </c>
      <c r="C16" s="25"/>
      <c r="D16" s="25"/>
      <c r="E16" s="25"/>
      <c r="F16" s="25"/>
      <c r="G16" s="25"/>
    </row>
    <row r="17" spans="2:7" ht="12.75">
      <c r="B17" s="25"/>
      <c r="C17" s="25"/>
      <c r="D17" s="25"/>
      <c r="E17" s="25"/>
      <c r="F17" s="25"/>
      <c r="G17" s="25"/>
    </row>
    <row r="18" spans="1:3" ht="12.75">
      <c r="A18">
        <v>2</v>
      </c>
      <c r="B18" s="13" t="s">
        <v>139</v>
      </c>
      <c r="C18" s="13"/>
    </row>
    <row r="19" spans="2:3" ht="12.75">
      <c r="B19" s="13" t="s">
        <v>140</v>
      </c>
      <c r="C19" s="13"/>
    </row>
    <row r="20" spans="2:3" ht="12.75">
      <c r="B20" s="25" t="s">
        <v>192</v>
      </c>
      <c r="C20" s="13"/>
    </row>
    <row r="21" spans="2:7" ht="12.75">
      <c r="B21" s="25" t="s">
        <v>178</v>
      </c>
      <c r="C21" s="25"/>
      <c r="D21" s="25"/>
      <c r="E21" s="25"/>
      <c r="F21" s="25"/>
      <c r="G21" s="25"/>
    </row>
    <row r="22" spans="2:7" ht="12.75">
      <c r="B22" s="25" t="s">
        <v>184</v>
      </c>
      <c r="C22" s="25"/>
      <c r="D22" s="25"/>
      <c r="E22" s="25"/>
      <c r="F22" s="25"/>
      <c r="G22" s="25"/>
    </row>
    <row r="23" spans="2:7" ht="12.75">
      <c r="B23" s="25" t="s">
        <v>179</v>
      </c>
      <c r="C23" s="25"/>
      <c r="D23" s="25"/>
      <c r="E23" s="25"/>
      <c r="F23" s="25"/>
      <c r="G23" s="25"/>
    </row>
    <row r="24" spans="2:7" ht="12.75">
      <c r="B24" s="25" t="s">
        <v>180</v>
      </c>
      <c r="C24" s="25"/>
      <c r="D24" s="25"/>
      <c r="E24" s="25"/>
      <c r="F24" s="25"/>
      <c r="G24" s="25"/>
    </row>
    <row r="25" spans="2:7" ht="12.75">
      <c r="B25" s="25"/>
      <c r="C25" s="25"/>
      <c r="D25" s="25"/>
      <c r="E25" s="25"/>
      <c r="F25" s="25"/>
      <c r="G25" s="25"/>
    </row>
    <row r="26" spans="1:3" ht="12.75">
      <c r="A26">
        <v>3</v>
      </c>
      <c r="B26" s="38" t="s">
        <v>141</v>
      </c>
      <c r="C26" s="13"/>
    </row>
    <row r="27" spans="2:3" ht="12.75">
      <c r="B27" s="25" t="s">
        <v>181</v>
      </c>
      <c r="C27" s="13"/>
    </row>
    <row r="28" spans="2:3" ht="12.75">
      <c r="B28" s="25" t="s">
        <v>182</v>
      </c>
      <c r="C28" s="13"/>
    </row>
    <row r="29" ht="12.75">
      <c r="B29" s="25"/>
    </row>
    <row r="30" spans="1:3" ht="12.75">
      <c r="A30">
        <v>4</v>
      </c>
      <c r="B30" s="13" t="s">
        <v>142</v>
      </c>
      <c r="C30" s="13"/>
    </row>
    <row r="31" spans="2:3" ht="12.75">
      <c r="B31" s="25" t="s">
        <v>64</v>
      </c>
      <c r="C31" s="25"/>
    </row>
    <row r="33" spans="1:5" ht="12.75">
      <c r="A33">
        <v>5</v>
      </c>
      <c r="B33" s="13" t="s">
        <v>14</v>
      </c>
      <c r="C33" s="17" t="s">
        <v>13</v>
      </c>
      <c r="D33" t="s">
        <v>13</v>
      </c>
      <c r="E33" s="17" t="s">
        <v>13</v>
      </c>
    </row>
    <row r="34" ht="12.75">
      <c r="B34" t="s">
        <v>146</v>
      </c>
    </row>
    <row r="35" ht="12.75">
      <c r="B35" t="s">
        <v>154</v>
      </c>
    </row>
    <row r="36" ht="12.75">
      <c r="B36" t="s">
        <v>155</v>
      </c>
    </row>
    <row r="38" spans="1:3" ht="12.75">
      <c r="A38">
        <v>6</v>
      </c>
      <c r="B38" s="13" t="s">
        <v>90</v>
      </c>
      <c r="C38" s="13"/>
    </row>
    <row r="39" ht="12.75">
      <c r="B39" t="s">
        <v>89</v>
      </c>
    </row>
    <row r="41" spans="1:2" ht="12.75">
      <c r="A41">
        <v>7</v>
      </c>
      <c r="B41" s="13" t="s">
        <v>54</v>
      </c>
    </row>
    <row r="42" ht="12.75">
      <c r="B42" t="s">
        <v>191</v>
      </c>
    </row>
    <row r="43" ht="12.75">
      <c r="B43" t="s">
        <v>163</v>
      </c>
    </row>
    <row r="45" spans="1:3" ht="12.75">
      <c r="A45">
        <v>8</v>
      </c>
      <c r="B45" s="13" t="s">
        <v>56</v>
      </c>
      <c r="C45" s="13"/>
    </row>
    <row r="46" spans="2:3" ht="12.75">
      <c r="B46" s="17" t="s">
        <v>89</v>
      </c>
      <c r="C46" s="13"/>
    </row>
    <row r="47" spans="2:5" ht="12.75">
      <c r="B47" s="17"/>
      <c r="C47" s="17"/>
      <c r="D47" s="17"/>
      <c r="E47" s="17"/>
    </row>
    <row r="48" spans="1:3" ht="12.75">
      <c r="A48">
        <v>9</v>
      </c>
      <c r="B48" s="13" t="s">
        <v>143</v>
      </c>
      <c r="C48" s="13"/>
    </row>
    <row r="49" spans="2:3" ht="12.75">
      <c r="B49" s="17" t="s">
        <v>171</v>
      </c>
      <c r="C49" s="17"/>
    </row>
    <row r="51" spans="4:6" ht="12.75">
      <c r="D51" s="1" t="s">
        <v>93</v>
      </c>
      <c r="E51" s="1" t="s">
        <v>94</v>
      </c>
      <c r="F51" s="1" t="s">
        <v>49</v>
      </c>
    </row>
    <row r="52" spans="4:6" ht="12.75">
      <c r="D52" s="28" t="s">
        <v>8</v>
      </c>
      <c r="E52" s="28" t="s">
        <v>8</v>
      </c>
      <c r="F52" s="28" t="s">
        <v>8</v>
      </c>
    </row>
    <row r="53" spans="3:8" ht="12.75">
      <c r="C53" s="13" t="s">
        <v>13</v>
      </c>
      <c r="D53" s="13"/>
      <c r="F53" s="18"/>
      <c r="H53" t="s">
        <v>13</v>
      </c>
    </row>
    <row r="54" spans="2:8" ht="12.75">
      <c r="B54" t="s">
        <v>92</v>
      </c>
      <c r="C54" t="s">
        <v>57</v>
      </c>
      <c r="D54" s="32">
        <v>150</v>
      </c>
      <c r="E54" s="32">
        <v>0</v>
      </c>
      <c r="F54" s="29">
        <f>+D54+E54</f>
        <v>150</v>
      </c>
      <c r="H54" t="s">
        <v>13</v>
      </c>
    </row>
    <row r="55" spans="3:8" ht="12.75">
      <c r="C55" t="s">
        <v>58</v>
      </c>
      <c r="D55" s="29">
        <v>23353</v>
      </c>
      <c r="E55" s="29">
        <v>0</v>
      </c>
      <c r="F55" s="29">
        <f>+D55+E55</f>
        <v>23353</v>
      </c>
      <c r="G55" t="s">
        <v>13</v>
      </c>
      <c r="H55" t="s">
        <v>13</v>
      </c>
    </row>
    <row r="56" spans="4:8" ht="12.75">
      <c r="D56" s="29" t="s">
        <v>13</v>
      </c>
      <c r="E56" s="29"/>
      <c r="F56" s="29"/>
      <c r="H56" t="s">
        <v>13</v>
      </c>
    </row>
    <row r="57" spans="3:6" ht="12.75">
      <c r="C57" s="13" t="s">
        <v>13</v>
      </c>
      <c r="D57" s="30"/>
      <c r="E57" s="29"/>
      <c r="F57" s="29"/>
    </row>
    <row r="58" spans="2:7" ht="12.75">
      <c r="B58" t="s">
        <v>95</v>
      </c>
      <c r="C58" t="s">
        <v>13</v>
      </c>
      <c r="D58" s="29">
        <v>355</v>
      </c>
      <c r="E58" s="29">
        <v>431</v>
      </c>
      <c r="F58" s="29">
        <f>SUM(D58:E58)</f>
        <v>786</v>
      </c>
      <c r="G58" t="s">
        <v>13</v>
      </c>
    </row>
    <row r="59" spans="3:8" ht="12.75">
      <c r="C59" t="s">
        <v>13</v>
      </c>
      <c r="D59" s="29" t="s">
        <v>13</v>
      </c>
      <c r="E59" s="29"/>
      <c r="F59" s="29"/>
      <c r="G59" t="s">
        <v>13</v>
      </c>
      <c r="H59" t="s">
        <v>13</v>
      </c>
    </row>
    <row r="60" spans="4:7" ht="12.75">
      <c r="D60" s="31">
        <f>SUM(D54:D59)</f>
        <v>23858</v>
      </c>
      <c r="E60" s="31">
        <f>SUM(E54:E59)</f>
        <v>431</v>
      </c>
      <c r="F60" s="31">
        <f>SUM(F54:F59)</f>
        <v>24289</v>
      </c>
      <c r="G60" t="s">
        <v>13</v>
      </c>
    </row>
    <row r="62" ht="12.75">
      <c r="D62" t="s">
        <v>13</v>
      </c>
    </row>
    <row r="63" spans="1:3" ht="12.75">
      <c r="A63">
        <v>10</v>
      </c>
      <c r="B63" s="13" t="s">
        <v>59</v>
      </c>
      <c r="C63" s="13"/>
    </row>
    <row r="64" ht="12.75">
      <c r="B64" t="s">
        <v>144</v>
      </c>
    </row>
    <row r="65" ht="12.75">
      <c r="B65" t="s">
        <v>166</v>
      </c>
    </row>
    <row r="66" ht="12.75">
      <c r="B66" t="s">
        <v>147</v>
      </c>
    </row>
    <row r="67" ht="12.75">
      <c r="B67" t="s">
        <v>13</v>
      </c>
    </row>
    <row r="68" spans="1:3" ht="12.75">
      <c r="A68">
        <v>11</v>
      </c>
      <c r="B68" s="13" t="s">
        <v>91</v>
      </c>
      <c r="C68" s="13"/>
    </row>
    <row r="69" ht="12.75">
      <c r="B69" t="s">
        <v>161</v>
      </c>
    </row>
    <row r="70" ht="12.75">
      <c r="B70" t="s">
        <v>162</v>
      </c>
    </row>
    <row r="71" ht="12.75">
      <c r="B71" t="s">
        <v>172</v>
      </c>
    </row>
    <row r="72" ht="12.75">
      <c r="B72" t="s">
        <v>13</v>
      </c>
    </row>
    <row r="74" spans="1:2" ht="12.75">
      <c r="A74">
        <v>12</v>
      </c>
      <c r="B74" s="13" t="s">
        <v>79</v>
      </c>
    </row>
    <row r="75" spans="3:6" ht="12.75">
      <c r="C75" s="26" t="s">
        <v>173</v>
      </c>
      <c r="D75" s="21" t="s">
        <v>174</v>
      </c>
      <c r="E75" s="26" t="s">
        <v>164</v>
      </c>
      <c r="F75" t="s">
        <v>30</v>
      </c>
    </row>
    <row r="76" spans="3:6" ht="12.75">
      <c r="C76" s="24">
        <v>38807</v>
      </c>
      <c r="D76" s="24">
        <v>38442</v>
      </c>
      <c r="E76" s="24">
        <f>+C76</f>
        <v>38807</v>
      </c>
      <c r="F76" s="24">
        <f>+D76</f>
        <v>38442</v>
      </c>
    </row>
    <row r="77" spans="3:6" ht="12.75">
      <c r="C77" s="1" t="s">
        <v>8</v>
      </c>
      <c r="D77" s="1" t="s">
        <v>8</v>
      </c>
      <c r="E77" s="1" t="s">
        <v>8</v>
      </c>
      <c r="F77" s="1" t="s">
        <v>8</v>
      </c>
    </row>
    <row r="78" spans="3:6" ht="12.75">
      <c r="C78" s="1"/>
      <c r="D78" s="1"/>
      <c r="E78" s="1"/>
      <c r="F78" s="1"/>
    </row>
    <row r="79" ht="12.75">
      <c r="B79" t="s">
        <v>80</v>
      </c>
    </row>
    <row r="81" spans="2:6" ht="12.75">
      <c r="B81" t="s">
        <v>135</v>
      </c>
      <c r="C81" s="3">
        <v>-1465</v>
      </c>
      <c r="D81" s="3">
        <v>-3570</v>
      </c>
      <c r="E81" s="3">
        <v>-4028</v>
      </c>
      <c r="F81" s="3">
        <v>-8019</v>
      </c>
    </row>
    <row r="82" spans="3:6" ht="12.75">
      <c r="C82" s="3"/>
      <c r="D82" s="3"/>
      <c r="E82" s="3"/>
      <c r="F82" s="3"/>
    </row>
    <row r="83" spans="2:6" ht="12.75">
      <c r="B83" t="s">
        <v>81</v>
      </c>
      <c r="C83" s="3"/>
      <c r="D83" s="3"/>
      <c r="E83" s="3"/>
      <c r="F83" s="3"/>
    </row>
    <row r="84" spans="2:6" ht="12.75">
      <c r="B84" t="s">
        <v>82</v>
      </c>
      <c r="C84" s="3">
        <v>45053</v>
      </c>
      <c r="D84" s="3">
        <v>45053</v>
      </c>
      <c r="E84" s="3">
        <f>+C84</f>
        <v>45053</v>
      </c>
      <c r="F84" s="3">
        <f>+D84</f>
        <v>45053</v>
      </c>
    </row>
    <row r="85" spans="3:6" ht="12.75">
      <c r="C85" s="3"/>
      <c r="D85" s="3"/>
      <c r="E85" s="3"/>
      <c r="F85" s="3"/>
    </row>
    <row r="86" spans="2:6" ht="12.75">
      <c r="B86" t="s">
        <v>83</v>
      </c>
      <c r="C86" s="27">
        <f>+C81/C84*100</f>
        <v>-3.2517257452333923</v>
      </c>
      <c r="D86" s="27">
        <f>+D81/D84*100</f>
        <v>-7.9240006214902445</v>
      </c>
      <c r="E86" s="27">
        <f>+E81/E84*100</f>
        <v>-8.94058109337891</v>
      </c>
      <c r="F86" s="27">
        <f>+F81/F84*100</f>
        <v>-17.799036690120527</v>
      </c>
    </row>
    <row r="87" spans="3:6" ht="12.75">
      <c r="C87" s="3"/>
      <c r="D87" s="3"/>
      <c r="E87" s="3"/>
      <c r="F87" s="3"/>
    </row>
    <row r="88" spans="2:6" ht="12.75">
      <c r="B88" t="s">
        <v>84</v>
      </c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2:6" ht="12.75">
      <c r="B90" t="s">
        <v>135</v>
      </c>
      <c r="C90" s="3">
        <f>+C81</f>
        <v>-1465</v>
      </c>
      <c r="D90" s="3">
        <f>+D81</f>
        <v>-3570</v>
      </c>
      <c r="E90" s="3">
        <f>+E81</f>
        <v>-4028</v>
      </c>
      <c r="F90" s="3">
        <f>+F81</f>
        <v>-8019</v>
      </c>
    </row>
    <row r="91" spans="3:6" ht="12.75">
      <c r="C91" s="3"/>
      <c r="D91" s="3"/>
      <c r="E91" s="3"/>
      <c r="F91" s="3"/>
    </row>
    <row r="92" spans="2:6" ht="12.75">
      <c r="B92" t="s">
        <v>81</v>
      </c>
      <c r="C92" s="3"/>
      <c r="D92" s="3"/>
      <c r="E92" s="3"/>
      <c r="F92" s="3"/>
    </row>
    <row r="93" spans="2:6" ht="12.75">
      <c r="B93" t="s">
        <v>82</v>
      </c>
      <c r="C93" s="3">
        <f>+C84</f>
        <v>45053</v>
      </c>
      <c r="D93" s="3">
        <f>+D84</f>
        <v>45053</v>
      </c>
      <c r="E93" s="3">
        <f>+E84</f>
        <v>45053</v>
      </c>
      <c r="F93" s="3">
        <f>+F84</f>
        <v>45053</v>
      </c>
    </row>
    <row r="94" spans="2:6" ht="12.75">
      <c r="B94" t="s">
        <v>85</v>
      </c>
      <c r="C94" s="3">
        <f>1447-2971</f>
        <v>-1524</v>
      </c>
      <c r="D94" s="3">
        <v>-674</v>
      </c>
      <c r="E94" s="3">
        <f>1447-3043</f>
        <v>-1596</v>
      </c>
      <c r="F94" s="3">
        <v>-329</v>
      </c>
    </row>
    <row r="95" spans="3:6" ht="12.75">
      <c r="C95" s="3"/>
      <c r="D95" s="3"/>
      <c r="E95" s="3"/>
      <c r="F95" s="3"/>
    </row>
    <row r="96" spans="2:6" ht="12.75">
      <c r="B96" t="s">
        <v>81</v>
      </c>
      <c r="C96" s="3" t="s">
        <v>13</v>
      </c>
      <c r="D96" s="3"/>
      <c r="E96" s="3"/>
      <c r="F96" s="3"/>
    </row>
    <row r="97" spans="2:6" ht="12.75">
      <c r="B97" t="s">
        <v>86</v>
      </c>
      <c r="C97" s="3"/>
      <c r="D97" s="3"/>
      <c r="E97" s="3"/>
      <c r="F97" s="3"/>
    </row>
    <row r="98" spans="2:6" ht="12.75">
      <c r="B98" t="s">
        <v>87</v>
      </c>
      <c r="C98" s="3">
        <f>SUM(C93:C97)</f>
        <v>43529</v>
      </c>
      <c r="D98" s="3">
        <f>SUM(D93:D97)</f>
        <v>44379</v>
      </c>
      <c r="E98" s="3">
        <f>SUM(E93:E97)</f>
        <v>43457</v>
      </c>
      <c r="F98" s="3">
        <f>SUM(F93:F97)</f>
        <v>44724</v>
      </c>
    </row>
    <row r="99" spans="3:6" ht="12.75">
      <c r="C99" s="3"/>
      <c r="D99" s="3"/>
      <c r="E99" s="3"/>
      <c r="F99" s="3"/>
    </row>
    <row r="100" spans="2:6" ht="12.75">
      <c r="B100" t="s">
        <v>88</v>
      </c>
      <c r="C100" s="27">
        <f>+C81/C98*100</f>
        <v>-3.365572377035999</v>
      </c>
      <c r="D100" s="27">
        <f>+D81/D98*100</f>
        <v>-8.04434529845197</v>
      </c>
      <c r="E100" s="27">
        <f>+E81/E98*100</f>
        <v>-9.26893250799641</v>
      </c>
      <c r="F100" s="27">
        <f>+F81/F98*100</f>
        <v>-17.929970485645292</v>
      </c>
    </row>
    <row r="102" ht="12.75">
      <c r="J102" t="s">
        <v>13</v>
      </c>
    </row>
    <row r="120" ht="12.75">
      <c r="G120" s="1"/>
    </row>
    <row r="121" ht="12.75">
      <c r="G121" s="1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27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27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</sheetData>
  <printOptions/>
  <pageMargins left="0.25" right="0" top="0.5" bottom="0.25" header="0.5" footer="0.5"/>
  <pageSetup horizontalDpi="300" verticalDpi="300" orientation="portrait" paperSize="9" scale="85" r:id="rId1"/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2" max="2" width="27.421875" style="0" customWidth="1"/>
    <col min="3" max="3" width="12.8515625" style="0" customWidth="1"/>
    <col min="4" max="6" width="10.710937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24</v>
      </c>
      <c r="C2" s="20"/>
    </row>
    <row r="3" spans="2:3" ht="12.75">
      <c r="B3" s="20"/>
      <c r="C3" s="20"/>
    </row>
    <row r="4" ht="12.75">
      <c r="B4" t="s">
        <v>167</v>
      </c>
    </row>
    <row r="6" spans="1:3" ht="12.75">
      <c r="A6">
        <v>1</v>
      </c>
      <c r="B6" s="13" t="s">
        <v>136</v>
      </c>
      <c r="C6" s="13"/>
    </row>
    <row r="7" ht="12.75">
      <c r="B7" t="s">
        <v>67</v>
      </c>
    </row>
    <row r="8" ht="12.75">
      <c r="B8" t="s">
        <v>152</v>
      </c>
    </row>
    <row r="9" ht="12.75">
      <c r="B9" t="s">
        <v>149</v>
      </c>
    </row>
    <row r="11" spans="1:3" ht="12.75">
      <c r="A11">
        <v>2</v>
      </c>
      <c r="B11" s="13" t="s">
        <v>68</v>
      </c>
      <c r="C11" s="13"/>
    </row>
    <row r="12" ht="12.75">
      <c r="B12" t="s">
        <v>153</v>
      </c>
    </row>
    <row r="13" ht="12.75">
      <c r="B13" t="s">
        <v>102</v>
      </c>
    </row>
    <row r="14" ht="12.75">
      <c r="B14" t="s">
        <v>13</v>
      </c>
    </row>
    <row r="15" spans="1:3" ht="12.75">
      <c r="A15">
        <v>3</v>
      </c>
      <c r="B15" s="13" t="s">
        <v>63</v>
      </c>
      <c r="C15" s="13"/>
    </row>
    <row r="16" ht="12.75">
      <c r="B16" t="s">
        <v>129</v>
      </c>
    </row>
    <row r="18" spans="1:3" ht="12.75">
      <c r="A18">
        <v>4</v>
      </c>
      <c r="B18" s="13" t="s">
        <v>69</v>
      </c>
      <c r="C18" s="13"/>
    </row>
    <row r="19" ht="12.75">
      <c r="B19" t="s">
        <v>130</v>
      </c>
    </row>
    <row r="20" ht="12.75">
      <c r="B20" t="s">
        <v>13</v>
      </c>
    </row>
    <row r="21" spans="1:3" ht="12.75">
      <c r="A21">
        <v>5</v>
      </c>
      <c r="B21" s="13" t="s">
        <v>70</v>
      </c>
      <c r="C21" s="13"/>
    </row>
    <row r="22" ht="12.75">
      <c r="B22" t="s">
        <v>71</v>
      </c>
    </row>
    <row r="23" ht="12.75">
      <c r="B23" t="s">
        <v>72</v>
      </c>
    </row>
    <row r="25" spans="1:3" ht="12.75">
      <c r="A25">
        <v>6</v>
      </c>
      <c r="B25" s="13" t="s">
        <v>137</v>
      </c>
      <c r="C25" s="13"/>
    </row>
    <row r="26" ht="12.75">
      <c r="B26" t="s">
        <v>73</v>
      </c>
    </row>
    <row r="27" ht="12.75">
      <c r="B27" t="s">
        <v>145</v>
      </c>
    </row>
    <row r="28" ht="12.75">
      <c r="B28" t="s">
        <v>13</v>
      </c>
    </row>
    <row r="29" spans="1:3" ht="12.75">
      <c r="A29">
        <v>7</v>
      </c>
      <c r="B29" s="13" t="s">
        <v>65</v>
      </c>
      <c r="C29" s="13"/>
    </row>
    <row r="30" ht="12.75">
      <c r="B30" t="s">
        <v>66</v>
      </c>
    </row>
    <row r="32" spans="1:3" ht="12.75">
      <c r="A32">
        <v>8</v>
      </c>
      <c r="B32" s="13" t="s">
        <v>60</v>
      </c>
      <c r="C32" s="13"/>
    </row>
    <row r="33" ht="12.75">
      <c r="B33" t="s">
        <v>131</v>
      </c>
    </row>
    <row r="35" spans="1:3" ht="12.75">
      <c r="A35">
        <v>9</v>
      </c>
      <c r="B35" s="13" t="s">
        <v>74</v>
      </c>
      <c r="C35" s="13"/>
    </row>
    <row r="36" ht="12.75">
      <c r="B36" t="s">
        <v>75</v>
      </c>
    </row>
    <row r="37" ht="12.75">
      <c r="B37" t="s">
        <v>76</v>
      </c>
    </row>
    <row r="38" ht="12.75">
      <c r="B38" t="s">
        <v>77</v>
      </c>
    </row>
    <row r="39" ht="12.75">
      <c r="A39" t="s">
        <v>13</v>
      </c>
    </row>
    <row r="40" spans="1:3" ht="12.75">
      <c r="A40">
        <v>10</v>
      </c>
      <c r="B40" s="13" t="s">
        <v>62</v>
      </c>
      <c r="C40" s="13"/>
    </row>
    <row r="41" ht="12.75">
      <c r="B41" t="s">
        <v>168</v>
      </c>
    </row>
    <row r="42" ht="12.75">
      <c r="B42" t="s">
        <v>119</v>
      </c>
    </row>
    <row r="43" ht="12.75">
      <c r="B43" t="s">
        <v>118</v>
      </c>
    </row>
    <row r="45" spans="1:3" ht="12.75">
      <c r="A45">
        <v>11</v>
      </c>
      <c r="B45" s="13" t="s">
        <v>138</v>
      </c>
      <c r="C45" s="13"/>
    </row>
    <row r="46" ht="12.75">
      <c r="B46" t="s">
        <v>55</v>
      </c>
    </row>
    <row r="48" spans="1:3" ht="12.75">
      <c r="A48">
        <v>12</v>
      </c>
      <c r="B48" s="13" t="s">
        <v>78</v>
      </c>
      <c r="C48" s="13"/>
    </row>
    <row r="49" ht="12.75">
      <c r="B49" t="s">
        <v>132</v>
      </c>
    </row>
    <row r="50" ht="12.75">
      <c r="B50" t="s">
        <v>13</v>
      </c>
    </row>
    <row r="51" spans="1:3" ht="12.75">
      <c r="A51">
        <v>13</v>
      </c>
      <c r="B51" s="13" t="s">
        <v>53</v>
      </c>
      <c r="C51" s="13"/>
    </row>
    <row r="52" ht="12.75">
      <c r="B52" t="s">
        <v>101</v>
      </c>
    </row>
    <row r="53" ht="12.75">
      <c r="B53" t="s">
        <v>13</v>
      </c>
    </row>
    <row r="54" ht="12.75">
      <c r="B54" t="s">
        <v>13</v>
      </c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</sheetData>
  <printOptions/>
  <pageMargins left="0.25" right="0" top="0.5" bottom="0" header="0.5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zoomScale="80" zoomScaleNormal="80" workbookViewId="0" topLeftCell="A1">
      <selection activeCell="G24" sqref="G24"/>
    </sheetView>
  </sheetViews>
  <sheetFormatPr defaultColWidth="9.140625" defaultRowHeight="12.75"/>
  <cols>
    <col min="2" max="2" width="32.57421875" style="0" customWidth="1"/>
    <col min="3" max="3" width="9.421875" style="0" bestFit="1" customWidth="1"/>
    <col min="4" max="4" width="1.7109375" style="0" customWidth="1"/>
    <col min="5" max="5" width="11.140625" style="0" bestFit="1" customWidth="1"/>
    <col min="6" max="6" width="1.7109375" style="0" customWidth="1"/>
    <col min="7" max="7" width="11.42187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40</v>
      </c>
    </row>
    <row r="5" ht="12.75">
      <c r="B5" t="s">
        <v>169</v>
      </c>
    </row>
    <row r="8" ht="12.75">
      <c r="E8" t="s">
        <v>43</v>
      </c>
    </row>
    <row r="9" spans="5:7" ht="12.75">
      <c r="E9" s="18" t="s">
        <v>44</v>
      </c>
      <c r="G9" s="18" t="s">
        <v>45</v>
      </c>
    </row>
    <row r="11" spans="3:7" ht="12.75">
      <c r="C11" t="s">
        <v>41</v>
      </c>
      <c r="E11" t="s">
        <v>41</v>
      </c>
      <c r="G11" t="s">
        <v>47</v>
      </c>
    </row>
    <row r="12" spans="3:9" ht="12.75">
      <c r="C12" t="s">
        <v>42</v>
      </c>
      <c r="E12" t="s">
        <v>46</v>
      </c>
      <c r="G12" t="s">
        <v>48</v>
      </c>
      <c r="I12" t="s">
        <v>49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151</v>
      </c>
      <c r="C15" s="3">
        <v>45053</v>
      </c>
      <c r="D15" s="3"/>
      <c r="E15" s="3">
        <v>6447</v>
      </c>
      <c r="F15" s="3"/>
      <c r="G15" s="3">
        <v>-16545</v>
      </c>
      <c r="H15" s="3"/>
      <c r="I15" s="3">
        <f>SUM(C15:G15)</f>
        <v>34955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50</v>
      </c>
      <c r="C17" s="3"/>
      <c r="D17" s="3"/>
      <c r="E17" s="3"/>
      <c r="F17" s="3"/>
      <c r="G17" s="3"/>
      <c r="H17" s="3"/>
      <c r="I17" s="3"/>
    </row>
    <row r="18" spans="2:9" ht="12.75">
      <c r="B18" t="s">
        <v>13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51</v>
      </c>
      <c r="C19" s="3">
        <v>0</v>
      </c>
      <c r="D19" s="3"/>
      <c r="E19" s="3">
        <v>0</v>
      </c>
      <c r="F19" s="3"/>
      <c r="G19" s="3">
        <v>0</v>
      </c>
      <c r="H19" s="3"/>
      <c r="I19" s="3">
        <f>SUM(C19:G19)</f>
        <v>0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52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s="25" t="s">
        <v>135</v>
      </c>
      <c r="C23" s="3">
        <v>0</v>
      </c>
      <c r="D23" s="3"/>
      <c r="E23" s="3">
        <v>0</v>
      </c>
      <c r="F23" s="3"/>
      <c r="G23" s="3">
        <v>-4028</v>
      </c>
      <c r="H23" s="3"/>
      <c r="I23" s="3">
        <f>SUM(C23:G23)</f>
        <v>-4028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183</v>
      </c>
      <c r="C25" s="16">
        <f>SUM(C15:C24)</f>
        <v>45053</v>
      </c>
      <c r="D25" s="10"/>
      <c r="E25" s="16">
        <f>SUM(E15:E24)</f>
        <v>6447</v>
      </c>
      <c r="F25" s="10"/>
      <c r="G25" s="16">
        <f>SUM(G15:G24)</f>
        <v>-20573</v>
      </c>
      <c r="H25" s="10"/>
      <c r="I25" s="16">
        <f>SUM(I15:I24)</f>
        <v>30927</v>
      </c>
      <c r="K25" s="3" t="s">
        <v>13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 t="s">
        <v>13</v>
      </c>
      <c r="H29" s="3"/>
      <c r="I29" s="3"/>
    </row>
    <row r="30" spans="3:9" ht="12.75">
      <c r="C30" s="3"/>
      <c r="D30" s="3"/>
      <c r="E30" s="3"/>
      <c r="F30" s="3"/>
      <c r="G30" s="3" t="s">
        <v>13</v>
      </c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5"/>
  <sheetViews>
    <sheetView zoomScale="80" zoomScaleNormal="80" workbookViewId="0" topLeftCell="A1">
      <selection activeCell="C16" sqref="C16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24</v>
      </c>
    </row>
    <row r="3" ht="12.75">
      <c r="B3" s="20"/>
    </row>
    <row r="4" ht="12.75">
      <c r="B4" s="21" t="s">
        <v>29</v>
      </c>
    </row>
    <row r="6" spans="3:5" ht="12.75">
      <c r="C6" s="1">
        <v>2006</v>
      </c>
      <c r="E6" t="s">
        <v>108</v>
      </c>
    </row>
    <row r="7" spans="3:5" ht="12.75">
      <c r="C7" s="1" t="s">
        <v>164</v>
      </c>
      <c r="E7" t="s">
        <v>107</v>
      </c>
    </row>
    <row r="8" spans="3:5" ht="12.75">
      <c r="C8" s="1" t="s">
        <v>30</v>
      </c>
      <c r="E8" s="1" t="s">
        <v>109</v>
      </c>
    </row>
    <row r="9" spans="3:5" ht="12.75">
      <c r="C9" s="11">
        <v>38807</v>
      </c>
      <c r="E9" s="24">
        <v>38442</v>
      </c>
    </row>
    <row r="10" spans="3:5" ht="12.75">
      <c r="C10" s="11" t="s">
        <v>8</v>
      </c>
      <c r="E10" s="1" t="s">
        <v>8</v>
      </c>
    </row>
    <row r="12" spans="2:5" ht="12.75">
      <c r="B12" t="s">
        <v>31</v>
      </c>
      <c r="C12" s="3">
        <v>-5063</v>
      </c>
      <c r="E12" s="33">
        <v>6720</v>
      </c>
    </row>
    <row r="13" spans="3:5" ht="12.75">
      <c r="C13" s="3"/>
      <c r="E13" s="33"/>
    </row>
    <row r="14" spans="2:5" ht="12.75">
      <c r="B14" t="s">
        <v>125</v>
      </c>
      <c r="C14" s="3">
        <v>-503</v>
      </c>
      <c r="E14" s="33">
        <v>-415</v>
      </c>
    </row>
    <row r="15" spans="3:5" ht="12.75">
      <c r="C15" s="3"/>
      <c r="E15" s="33"/>
    </row>
    <row r="16" spans="2:5" ht="12.75">
      <c r="B16" t="s">
        <v>32</v>
      </c>
      <c r="C16" s="22">
        <v>5996</v>
      </c>
      <c r="E16" s="37">
        <v>-11575</v>
      </c>
    </row>
    <row r="17" spans="3:5" ht="12.75">
      <c r="C17" s="3"/>
      <c r="E17" s="33"/>
    </row>
    <row r="18" spans="2:5" ht="12.75">
      <c r="B18" t="s">
        <v>33</v>
      </c>
      <c r="C18" s="10">
        <f>SUM(C12:C17)</f>
        <v>430</v>
      </c>
      <c r="E18" s="10">
        <f>SUM(E12:E17)</f>
        <v>-5270</v>
      </c>
    </row>
    <row r="19" spans="3:5" ht="12.75">
      <c r="C19" s="3"/>
      <c r="E19" s="33"/>
    </row>
    <row r="20" spans="2:5" ht="12.75">
      <c r="B20" t="s">
        <v>100</v>
      </c>
      <c r="C20" s="3">
        <v>2274</v>
      </c>
      <c r="D20" t="s">
        <v>13</v>
      </c>
      <c r="E20" s="33">
        <v>7260</v>
      </c>
    </row>
    <row r="21" spans="3:5" ht="12.75">
      <c r="C21" s="3"/>
      <c r="E21" s="33"/>
    </row>
    <row r="22" spans="2:5" ht="13.5" thickBot="1">
      <c r="B22" t="s">
        <v>34</v>
      </c>
      <c r="C22" s="16">
        <f>+C18+C20</f>
        <v>2704</v>
      </c>
      <c r="E22" s="16">
        <f>+E18+E20</f>
        <v>1990</v>
      </c>
    </row>
    <row r="23" spans="3:7" ht="13.5" thickTop="1">
      <c r="C23" s="3"/>
      <c r="G23" t="s">
        <v>13</v>
      </c>
    </row>
    <row r="24" ht="12.75">
      <c r="C24" s="3"/>
    </row>
    <row r="25" spans="2:3" ht="12.75">
      <c r="B25" t="s">
        <v>39</v>
      </c>
      <c r="C25" s="3"/>
    </row>
    <row r="26" spans="2:5" ht="12.75">
      <c r="B26" t="s">
        <v>35</v>
      </c>
      <c r="C26" s="3">
        <v>761</v>
      </c>
      <c r="E26" s="3">
        <v>582</v>
      </c>
    </row>
    <row r="27" spans="2:7" ht="12.75">
      <c r="B27" t="s">
        <v>36</v>
      </c>
      <c r="C27" s="3">
        <v>2854</v>
      </c>
      <c r="E27" s="3">
        <v>2090</v>
      </c>
      <c r="G27" t="s">
        <v>13</v>
      </c>
    </row>
    <row r="28" spans="2:7" ht="12.75">
      <c r="B28" t="s">
        <v>37</v>
      </c>
      <c r="C28" s="3">
        <v>-150</v>
      </c>
      <c r="E28" s="3">
        <v>-100</v>
      </c>
      <c r="G28" t="s">
        <v>13</v>
      </c>
    </row>
    <row r="29" spans="2:5" ht="12.75">
      <c r="B29" t="s">
        <v>38</v>
      </c>
      <c r="C29" s="3">
        <v>-761</v>
      </c>
      <c r="E29" s="3">
        <v>-582</v>
      </c>
    </row>
    <row r="30" spans="3:5" ht="13.5" thickBot="1">
      <c r="C30" s="16">
        <f>SUM(C26:C29)</f>
        <v>2704</v>
      </c>
      <c r="E30" s="16">
        <f>SUM(E26:E29)</f>
        <v>1990</v>
      </c>
    </row>
    <row r="31" spans="3:5" ht="13.5" thickTop="1">
      <c r="C31" s="3" t="s">
        <v>13</v>
      </c>
      <c r="E31" s="3"/>
    </row>
    <row r="32" spans="2:3" ht="12.75">
      <c r="B32" t="s">
        <v>126</v>
      </c>
      <c r="C32" s="3"/>
    </row>
    <row r="33" spans="2:3" ht="12.75">
      <c r="B33" t="s">
        <v>150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 </cp:lastModifiedBy>
  <cp:lastPrinted>2006-05-26T05:51:18Z</cp:lastPrinted>
  <dcterms:created xsi:type="dcterms:W3CDTF">2002-11-20T03:39:47Z</dcterms:created>
  <dcterms:modified xsi:type="dcterms:W3CDTF">2006-05-26T05:59:54Z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-2033874956</vt:i4>
  </property>
  <property fmtid="{D5CDD505-2E9C-101B-9397-08002B2CF9AE}" pid="3" name="_EmailSubject">
    <vt:lpwstr>Q.3 results</vt:lpwstr>
  </property>
  <property fmtid="{D5CDD505-2E9C-101B-9397-08002B2CF9AE}" pid="4" name="_AuthorEmail">
    <vt:lpwstr>chrislee@kfmb.com.my</vt:lpwstr>
  </property>
  <property fmtid="{D5CDD505-2E9C-101B-9397-08002B2CF9AE}" pid="5" name="_AuthorEmailDisplayName">
    <vt:lpwstr>Chris Lee</vt:lpwstr>
  </property>
  <property fmtid="{D5CDD505-2E9C-101B-9397-08002B2CF9AE}" pid="6" name="_ReviewingToolsShownOnce">
    <vt:lpwstr/>
  </property>
</Properties>
</file>