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Jun02" sheetId="1" r:id="rId1"/>
  </sheets>
  <definedNames>
    <definedName name="_xlnm.Print_Area" localSheetId="0">'Jun02'!$A$1:$E$168</definedName>
  </definedNames>
  <calcPr fullCalcOnLoad="1"/>
</workbook>
</file>

<file path=xl/sharedStrings.xml><?xml version="1.0" encoding="utf-8"?>
<sst xmlns="http://schemas.openxmlformats.org/spreadsheetml/2006/main" count="140" uniqueCount="114">
  <si>
    <t>KUANTAN FLOUR MILLS BERHAD</t>
  </si>
  <si>
    <t>CONSOLIDATED BALANCE SHEET</t>
  </si>
  <si>
    <t>TAXATION</t>
  </si>
  <si>
    <t xml:space="preserve"> </t>
  </si>
  <si>
    <t>SHARE PREMIUM</t>
  </si>
  <si>
    <t>HP CREDITORS</t>
  </si>
  <si>
    <t>BANK OVERDRAFT</t>
  </si>
  <si>
    <t>TRADE DEBTORS</t>
  </si>
  <si>
    <t>OTHER DEBTORS, PREPAYMENT</t>
  </si>
  <si>
    <t>FIXED DEPOSITS</t>
  </si>
  <si>
    <t>CASH AND BANK BALANCES</t>
  </si>
  <si>
    <t>TRADE CREDITORS</t>
  </si>
  <si>
    <t>BANKERS ACCEPTANCE</t>
  </si>
  <si>
    <t>OTHER CREDITORS n ACCRUALS</t>
  </si>
  <si>
    <t>TERM LOANS</t>
  </si>
  <si>
    <t>Fixed Assets</t>
  </si>
  <si>
    <t>Net Current (liabilities)</t>
  </si>
  <si>
    <t>Deferred Expenditure</t>
  </si>
  <si>
    <t>Minority Interest</t>
  </si>
  <si>
    <t>Long Term Liabilities</t>
  </si>
  <si>
    <t>Net Tangible assets per share</t>
  </si>
  <si>
    <t>Subsidiaries Companies</t>
  </si>
  <si>
    <t>Other Investments</t>
  </si>
  <si>
    <t>Accounting Policies</t>
  </si>
  <si>
    <t>The accounts of the Group are prepared using the same accounting policies,  method of computation</t>
  </si>
  <si>
    <t>and basis of consolidation as those in the preparation of the most recent annual financial statements.</t>
  </si>
  <si>
    <t>There were no exceptional items for the financial period under review.</t>
  </si>
  <si>
    <t>Extraordinary Items</t>
  </si>
  <si>
    <t>Taxation</t>
  </si>
  <si>
    <t>Quoted Securities</t>
  </si>
  <si>
    <t>Changes in the composition of the group</t>
  </si>
  <si>
    <t>There were no changes in the composition of the Group during the financial period under review.</t>
  </si>
  <si>
    <t>Status of Corporate Proposals</t>
  </si>
  <si>
    <t>Group borrowings and Debts Securities</t>
  </si>
  <si>
    <t>RM'000</t>
  </si>
  <si>
    <t>Contingent Liabilities</t>
  </si>
  <si>
    <t>Off Balance Sheet Financial Instruments</t>
  </si>
  <si>
    <t>quarterly report)</t>
  </si>
  <si>
    <t>Material Litigation</t>
  </si>
  <si>
    <t>Review of Performance</t>
  </si>
  <si>
    <t>Prospect of Current Financial Year</t>
  </si>
  <si>
    <t>Dividend</t>
  </si>
  <si>
    <t>No dividend has been declared for the financial period under review.</t>
  </si>
  <si>
    <t>Seasonal and Cyclical Factors</t>
  </si>
  <si>
    <t>Issuance and repayment of debts and equity securities</t>
  </si>
  <si>
    <t>There were no issuances and repayment of debt and equity securities, share buy-backs,</t>
  </si>
  <si>
    <t>share cancellations, share held as treasury shares and resale of treasury shares for the</t>
  </si>
  <si>
    <t>current financial year to date.</t>
  </si>
  <si>
    <t xml:space="preserve">Material changes in the Quarterly Results as compared to </t>
  </si>
  <si>
    <t>Exceptional Items</t>
  </si>
  <si>
    <t>Reserves</t>
  </si>
  <si>
    <t>The business of the Group are not generally affected by the seasonal and cyclical factors.</t>
  </si>
  <si>
    <t>Current Liabilities</t>
  </si>
  <si>
    <t>Current Assets</t>
  </si>
  <si>
    <t>Notes to the quarterly report on consolidated results for the financial quarter ended</t>
  </si>
  <si>
    <t>(UNAUDITED)</t>
  </si>
  <si>
    <t>(AUDITED)</t>
  </si>
  <si>
    <t>AS AT PRECEDING</t>
  </si>
  <si>
    <t>CURRENT QUARTER</t>
  </si>
  <si>
    <t>FINANCIAL YEAR END</t>
  </si>
  <si>
    <t>AS AT END OF</t>
  </si>
  <si>
    <t>None</t>
  </si>
  <si>
    <t>TERM LOAN</t>
  </si>
  <si>
    <t>HIRE PURCHASE CREDITORS</t>
  </si>
  <si>
    <t>Long term</t>
  </si>
  <si>
    <t>Short term</t>
  </si>
  <si>
    <t xml:space="preserve"> - Secured</t>
  </si>
  <si>
    <t xml:space="preserve"> - Unsecured</t>
  </si>
  <si>
    <t>results of the preceding quarter</t>
  </si>
  <si>
    <t>Shareholders' Funds</t>
  </si>
  <si>
    <t>SHARE CAPITAL</t>
  </si>
  <si>
    <t>RETAINED PROFITS</t>
  </si>
  <si>
    <t>PROVISION FOR CORPORATE GUARANTEE</t>
  </si>
  <si>
    <t>INVENTORIES</t>
  </si>
  <si>
    <t>QUOTED SHARES</t>
  </si>
  <si>
    <t>thereon.</t>
  </si>
  <si>
    <t>Variance of Actual Profit from Forecast Profit</t>
  </si>
  <si>
    <t xml:space="preserve">Provision of RM7,953,000 was made in the 31 March 2001 relating to the Summary Judgement </t>
  </si>
  <si>
    <t>Not applicable</t>
  </si>
  <si>
    <t>SHAREHOLDERS' MONEY</t>
  </si>
  <si>
    <t>Unquoted Investments and / or Properties</t>
  </si>
  <si>
    <t>Material Subsequent Event</t>
  </si>
  <si>
    <t>reflected in the financial statement.</t>
  </si>
  <si>
    <t>2002 (the latest practicable date which is not earlier than 7 days from the date of issue of this</t>
  </si>
  <si>
    <t>DEFERRED TAXATION</t>
  </si>
  <si>
    <t>There were no extraordinary items for the financial period under review.</t>
  </si>
  <si>
    <t>Segmental Information</t>
  </si>
  <si>
    <t>There's no segmental  reporting by the Group.</t>
  </si>
  <si>
    <t>There were no sales of unquoted investments and / or properties for the period under review.</t>
  </si>
  <si>
    <t>There were no changes in investment in quoted securities for the period under review.</t>
  </si>
  <si>
    <t>TAX RECOVERABLE</t>
  </si>
  <si>
    <t>The Group does not have any financial instruments with off balance sheet risk as at 27 August</t>
  </si>
  <si>
    <t>As at 27 August 2002, the latest practicable date which is not earlier than 7 days from the date</t>
  </si>
  <si>
    <t>There was no provision for tax for the financial period under review as there are capital allowance</t>
  </si>
  <si>
    <t>of RM8.13million, reinvestment tax allowances of RM5.085million and tax losses RM7.587milion</t>
  </si>
  <si>
    <t>available to be utilised against profit.</t>
  </si>
  <si>
    <t xml:space="preserve"> 30 June 2002</t>
  </si>
  <si>
    <t>Quarterly Report on Consolidated Results for the Financial Quarter Ended 30  June 2002</t>
  </si>
  <si>
    <t>loss of RM0.089million as compared to a loss of RM0.029million in the previous quarter.</t>
  </si>
  <si>
    <t>The flour market is expected to continue to be extremely competitive. As a result, high rebates</t>
  </si>
  <si>
    <t>are expected in order to secure our share of the market. World wheat price has began to</t>
  </si>
  <si>
    <t>profit level for the current financial year.</t>
  </si>
  <si>
    <t>RM0.410 million in the preceding quarter of year 2001. This was mainly due to a higher</t>
  </si>
  <si>
    <t>wheat prices in the preceding quarter.</t>
  </si>
  <si>
    <t>escalate upwards and the high wheat price and keen competition will likely affect the</t>
  </si>
  <si>
    <t>of this report, there were no events subsequent to the current quarter that have not been</t>
  </si>
  <si>
    <t>has agreed to and executed on 15 August 2002 a Settlement Agreement in connection with the full</t>
  </si>
  <si>
    <t>in favour of Multi-Purpose Finance Berhad for RM5,721,519 together with the attributable interest</t>
  </si>
  <si>
    <t>The company and Multi-Purpose Finance Berhad (now known as Alliance Bank Malaysia Berhad)("ABMB")</t>
  </si>
  <si>
    <t>and final settlement of the Suit and the Appeal by the Company against the Summary Judgement under</t>
  </si>
  <si>
    <t xml:space="preserve"> the Suit, by a final payment of RM3,750,000.</t>
  </si>
  <si>
    <t xml:space="preserve">A drop in revenue and an increase in administrative cost was the result of a higher operating </t>
  </si>
  <si>
    <t xml:space="preserve">An operating loss before tax of RM0.089million was incurred as compared to a loss of </t>
  </si>
  <si>
    <t>Total group borrowings as at 31 March 2002 are as follows :-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</si>
</sst>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/>
    </xf>
    <xf numFmtId="169" fontId="0" fillId="0" borderId="5" xfId="0" applyNumberFormat="1" applyBorder="1" applyAlignment="1">
      <alignment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="85" zoomScaleNormal="85" zoomScaleSheetLayoutView="70" workbookViewId="0" topLeftCell="A102">
      <selection activeCell="C114" sqref="C114"/>
    </sheetView>
  </sheetViews>
  <sheetFormatPr defaultColWidth="9.140625" defaultRowHeight="12.75"/>
  <cols>
    <col min="2" max="2" width="43.421875" style="0" customWidth="1"/>
    <col min="3" max="3" width="20.28125" style="0" customWidth="1"/>
    <col min="4" max="4" width="3.00390625" style="0" customWidth="1"/>
    <col min="5" max="5" width="20.28125" style="0" customWidth="1"/>
    <col min="6" max="6" width="11.57421875" style="0" bestFit="1" customWidth="1"/>
  </cols>
  <sheetData>
    <row r="1" ht="12.75">
      <c r="B1" s="6" t="s">
        <v>0</v>
      </c>
    </row>
    <row r="2" ht="12.75">
      <c r="B2" s="11">
        <v>37437</v>
      </c>
    </row>
    <row r="3" ht="12.75">
      <c r="B3" s="6" t="s">
        <v>1</v>
      </c>
    </row>
    <row r="5" ht="12.75">
      <c r="B5" t="s">
        <v>97</v>
      </c>
    </row>
    <row r="7" spans="3:5" ht="12.75">
      <c r="C7" s="6" t="s">
        <v>55</v>
      </c>
      <c r="E7" s="6" t="s">
        <v>56</v>
      </c>
    </row>
    <row r="8" spans="3:5" ht="12.75">
      <c r="C8" s="6" t="s">
        <v>60</v>
      </c>
      <c r="E8" s="6" t="s">
        <v>57</v>
      </c>
    </row>
    <row r="9" spans="3:5" ht="12.75">
      <c r="C9" s="12" t="s">
        <v>58</v>
      </c>
      <c r="E9" s="6" t="s">
        <v>59</v>
      </c>
    </row>
    <row r="10" spans="3:5" ht="12.75">
      <c r="C10" s="11">
        <v>37437</v>
      </c>
      <c r="D10" s="6"/>
      <c r="E10" s="11">
        <v>37346</v>
      </c>
    </row>
    <row r="12" spans="1:5" ht="12.75">
      <c r="A12">
        <v>1</v>
      </c>
      <c r="B12" s="7" t="s">
        <v>15</v>
      </c>
      <c r="C12" s="1">
        <v>28333983</v>
      </c>
      <c r="D12" s="1"/>
      <c r="E12" s="1">
        <v>28054412</v>
      </c>
    </row>
    <row r="13" spans="1:5" ht="12.75">
      <c r="A13">
        <v>2</v>
      </c>
      <c r="B13" s="7" t="s">
        <v>21</v>
      </c>
      <c r="C13" s="1">
        <v>0</v>
      </c>
      <c r="D13" s="1"/>
      <c r="E13" s="1">
        <v>0</v>
      </c>
    </row>
    <row r="15" spans="1:5" ht="12.75">
      <c r="A15">
        <v>3</v>
      </c>
      <c r="B15" s="7" t="s">
        <v>22</v>
      </c>
      <c r="C15" s="1">
        <v>0</v>
      </c>
      <c r="D15" s="1"/>
      <c r="E15" s="1">
        <v>0</v>
      </c>
    </row>
    <row r="17" spans="1:2" ht="12.75">
      <c r="A17">
        <v>4</v>
      </c>
      <c r="B17" s="10" t="s">
        <v>53</v>
      </c>
    </row>
    <row r="18" spans="2:5" ht="12.75">
      <c r="B18" t="s">
        <v>73</v>
      </c>
      <c r="C18" s="1">
        <v>16152424</v>
      </c>
      <c r="D18" s="1"/>
      <c r="E18" s="1">
        <v>16399035</v>
      </c>
    </row>
    <row r="19" spans="2:5" ht="12.75">
      <c r="B19" t="s">
        <v>74</v>
      </c>
      <c r="C19" s="1">
        <v>2000</v>
      </c>
      <c r="D19" s="1"/>
      <c r="E19" s="1">
        <v>2000</v>
      </c>
    </row>
    <row r="20" spans="2:5" ht="12.75">
      <c r="B20" t="s">
        <v>7</v>
      </c>
      <c r="C20" s="1">
        <v>24177119</v>
      </c>
      <c r="D20" s="1"/>
      <c r="E20" s="1">
        <v>23559114</v>
      </c>
    </row>
    <row r="21" spans="2:5" ht="12.75">
      <c r="B21" t="s">
        <v>8</v>
      </c>
      <c r="C21" s="1">
        <f>2368719+148154+379685</f>
        <v>2896558</v>
      </c>
      <c r="D21" s="1"/>
      <c r="E21" s="1">
        <f>265841+217343+369980</f>
        <v>853164</v>
      </c>
    </row>
    <row r="22" spans="2:5" ht="12.75">
      <c r="B22" t="s">
        <v>90</v>
      </c>
      <c r="C22" s="1">
        <f>85264+10440</f>
        <v>95704</v>
      </c>
      <c r="D22" s="1"/>
      <c r="E22" s="1">
        <v>85264</v>
      </c>
    </row>
    <row r="23" spans="2:5" ht="12.75">
      <c r="B23" t="s">
        <v>9</v>
      </c>
      <c r="C23" s="1">
        <v>2853808</v>
      </c>
      <c r="D23" s="1"/>
      <c r="E23" s="1">
        <v>4554939</v>
      </c>
    </row>
    <row r="24" spans="2:5" ht="12.75">
      <c r="B24" t="s">
        <v>10</v>
      </c>
      <c r="C24" s="1">
        <f>10174191+726832</f>
        <v>10901023</v>
      </c>
      <c r="D24" s="1"/>
      <c r="E24" s="1">
        <v>8190803</v>
      </c>
    </row>
    <row r="25" spans="3:6" ht="12.75">
      <c r="C25" s="2">
        <f>SUM(C18:C24)</f>
        <v>57078636</v>
      </c>
      <c r="D25" s="2"/>
      <c r="E25" s="2">
        <f>SUM(E18:E24)</f>
        <v>53644319</v>
      </c>
      <c r="F25" s="1" t="s">
        <v>3</v>
      </c>
    </row>
    <row r="26" spans="1:2" ht="12.75">
      <c r="A26">
        <v>5</v>
      </c>
      <c r="B26" s="10" t="s">
        <v>52</v>
      </c>
    </row>
    <row r="27" spans="2:5" ht="12.75">
      <c r="B27" t="s">
        <v>11</v>
      </c>
      <c r="C27" s="1">
        <v>560273</v>
      </c>
      <c r="D27" s="1"/>
      <c r="E27" s="1">
        <v>1258806</v>
      </c>
    </row>
    <row r="28" spans="2:5" ht="12.75">
      <c r="B28" t="s">
        <v>12</v>
      </c>
      <c r="C28" s="1">
        <v>28322861</v>
      </c>
      <c r="D28" s="1"/>
      <c r="E28" s="1">
        <v>28283003</v>
      </c>
    </row>
    <row r="29" spans="2:5" ht="12.75">
      <c r="B29" t="s">
        <v>72</v>
      </c>
      <c r="C29" s="1">
        <v>7453000</v>
      </c>
      <c r="D29" s="1"/>
      <c r="E29" s="1">
        <v>7453000</v>
      </c>
    </row>
    <row r="30" spans="2:6" ht="12.75">
      <c r="B30" t="s">
        <v>13</v>
      </c>
      <c r="C30" s="1">
        <f>2940634+147605+835648</f>
        <v>3923887</v>
      </c>
      <c r="D30" s="1"/>
      <c r="E30" s="1">
        <f>196751+2886971+91265</f>
        <v>3174987</v>
      </c>
      <c r="F30" s="1" t="s">
        <v>3</v>
      </c>
    </row>
    <row r="31" spans="2:5" ht="12.75">
      <c r="B31" t="s">
        <v>14</v>
      </c>
      <c r="C31" s="1">
        <v>225000</v>
      </c>
      <c r="D31" s="1"/>
      <c r="E31" s="1">
        <v>225000</v>
      </c>
    </row>
    <row r="32" spans="2:6" ht="12.75">
      <c r="B32" t="s">
        <v>5</v>
      </c>
      <c r="C32" s="1">
        <v>345788</v>
      </c>
      <c r="D32" s="1"/>
      <c r="E32" s="1">
        <v>344975</v>
      </c>
      <c r="F32" s="1" t="s">
        <v>3</v>
      </c>
    </row>
    <row r="33" spans="2:5" ht="12.75">
      <c r="B33" t="s">
        <v>6</v>
      </c>
      <c r="C33" s="1">
        <v>150000</v>
      </c>
      <c r="D33" s="1"/>
      <c r="E33" s="1">
        <v>838859</v>
      </c>
    </row>
    <row r="34" spans="2:5" ht="12.75">
      <c r="B34" t="s">
        <v>2</v>
      </c>
      <c r="C34" s="1">
        <v>0</v>
      </c>
      <c r="D34" s="1"/>
      <c r="E34" s="1">
        <v>0</v>
      </c>
    </row>
    <row r="35" spans="2:5" ht="12.75">
      <c r="B35" t="s">
        <v>3</v>
      </c>
      <c r="C35" s="1" t="s">
        <v>3</v>
      </c>
      <c r="D35" s="1"/>
      <c r="E35" s="1" t="s">
        <v>3</v>
      </c>
    </row>
    <row r="36" spans="3:6" ht="12.75">
      <c r="C36" s="2">
        <f>SUM(C27:C35)</f>
        <v>40980809</v>
      </c>
      <c r="D36" s="2"/>
      <c r="E36" s="2">
        <f>SUM(E27:E35)</f>
        <v>41578630</v>
      </c>
      <c r="F36" s="1" t="s">
        <v>3</v>
      </c>
    </row>
    <row r="37" spans="3:5" ht="12.75">
      <c r="C37" s="5"/>
      <c r="D37" s="5"/>
      <c r="E37" s="5"/>
    </row>
    <row r="38" spans="1:5" ht="12.75">
      <c r="A38">
        <v>6</v>
      </c>
      <c r="B38" s="7" t="s">
        <v>16</v>
      </c>
      <c r="C38" s="5">
        <f>+C25-C36</f>
        <v>16097827</v>
      </c>
      <c r="D38" s="5"/>
      <c r="E38" s="5">
        <f>+E25-E36</f>
        <v>12065689</v>
      </c>
    </row>
    <row r="39" spans="1:5" ht="12.75">
      <c r="A39">
        <v>7</v>
      </c>
      <c r="B39" s="7" t="s">
        <v>17</v>
      </c>
      <c r="C39" s="1">
        <v>0</v>
      </c>
      <c r="D39" s="1"/>
      <c r="E39" s="1">
        <v>0</v>
      </c>
    </row>
    <row r="40" spans="3:5" ht="13.5" thickBot="1">
      <c r="C40" s="3">
        <f>+C12+C15+C38+C39</f>
        <v>44431810</v>
      </c>
      <c r="D40" s="3"/>
      <c r="E40" s="3">
        <f>+E12+E15+E38+E39</f>
        <v>40120101</v>
      </c>
    </row>
    <row r="41" spans="3:5" ht="13.5" thickTop="1">
      <c r="C41" s="1">
        <f>+C40-C61</f>
        <v>86419</v>
      </c>
      <c r="D41" s="1"/>
      <c r="E41" s="1">
        <f>+E40-E61</f>
        <v>0</v>
      </c>
    </row>
    <row r="42" spans="3:5" ht="12.75">
      <c r="C42" s="1" t="s">
        <v>3</v>
      </c>
      <c r="E42" s="1" t="s">
        <v>3</v>
      </c>
    </row>
    <row r="43" spans="1:2" ht="12.75">
      <c r="A43">
        <v>8</v>
      </c>
      <c r="B43" s="7" t="s">
        <v>69</v>
      </c>
    </row>
    <row r="44" spans="2:5" ht="12.75">
      <c r="B44" t="s">
        <v>70</v>
      </c>
      <c r="C44" s="1">
        <v>43362000</v>
      </c>
      <c r="D44" s="1"/>
      <c r="E44" s="1">
        <v>39131000</v>
      </c>
    </row>
    <row r="45" spans="2:5" ht="12.75">
      <c r="B45" s="9" t="s">
        <v>79</v>
      </c>
      <c r="C45" s="16">
        <v>0</v>
      </c>
      <c r="E45" s="16">
        <v>0</v>
      </c>
    </row>
    <row r="46" ht="12.75">
      <c r="B46" s="9"/>
    </row>
    <row r="47" ht="12.75">
      <c r="B47" s="10" t="s">
        <v>50</v>
      </c>
    </row>
    <row r="48" spans="2:5" ht="12.75">
      <c r="B48" t="s">
        <v>4</v>
      </c>
      <c r="C48" s="1">
        <f>5659133+191500</f>
        <v>5850633</v>
      </c>
      <c r="D48" s="1"/>
      <c r="E48" s="1">
        <v>5689383</v>
      </c>
    </row>
    <row r="49" spans="2:5" ht="12.75">
      <c r="B49" t="s">
        <v>71</v>
      </c>
      <c r="C49" s="1">
        <v>-6952149</v>
      </c>
      <c r="D49" s="1"/>
      <c r="E49" s="1">
        <v>-6872420</v>
      </c>
    </row>
    <row r="50" spans="2:5" ht="12.75">
      <c r="B50" s="1" t="s">
        <v>3</v>
      </c>
      <c r="C50" s="4"/>
      <c r="D50" s="4"/>
      <c r="E50" s="4"/>
    </row>
    <row r="51" spans="3:5" ht="12.75">
      <c r="C51" s="1">
        <f>SUM(C44:C50)</f>
        <v>42260484</v>
      </c>
      <c r="D51" s="1"/>
      <c r="E51" s="1">
        <f>SUM(E44:E50)</f>
        <v>37947963</v>
      </c>
    </row>
    <row r="52" spans="3:5" ht="12.75">
      <c r="C52" s="1"/>
      <c r="D52" s="1"/>
      <c r="E52" s="1"/>
    </row>
    <row r="53" spans="1:5" ht="12.75">
      <c r="A53">
        <v>9</v>
      </c>
      <c r="B53" s="7" t="s">
        <v>18</v>
      </c>
      <c r="C53" s="1">
        <v>67502</v>
      </c>
      <c r="D53" s="1"/>
      <c r="E53" s="1">
        <v>67502</v>
      </c>
    </row>
    <row r="54" spans="3:5" ht="12.75">
      <c r="C54" s="1" t="s">
        <v>3</v>
      </c>
      <c r="E54" s="1" t="s">
        <v>3</v>
      </c>
    </row>
    <row r="55" spans="1:2" ht="12.75">
      <c r="A55">
        <v>10</v>
      </c>
      <c r="B55" s="10" t="s">
        <v>19</v>
      </c>
    </row>
    <row r="56" spans="2:5" ht="12.75">
      <c r="B56" t="s">
        <v>84</v>
      </c>
      <c r="C56" s="1">
        <v>0</v>
      </c>
      <c r="D56" s="1"/>
      <c r="E56" s="1">
        <v>0</v>
      </c>
    </row>
    <row r="57" spans="2:5" ht="12.75">
      <c r="B57" t="s">
        <v>62</v>
      </c>
      <c r="C57" s="1">
        <f>1773682-C31</f>
        <v>1548682</v>
      </c>
      <c r="D57" s="1"/>
      <c r="E57" s="1">
        <v>1548682</v>
      </c>
    </row>
    <row r="58" spans="2:5" ht="12.75">
      <c r="B58" t="s">
        <v>63</v>
      </c>
      <c r="C58" s="1">
        <f>814511-C32</f>
        <v>468723</v>
      </c>
      <c r="D58" s="1"/>
      <c r="E58" s="1">
        <v>555954</v>
      </c>
    </row>
    <row r="59" spans="2:5" ht="12.75">
      <c r="B59" t="s">
        <v>3</v>
      </c>
      <c r="C59" s="2">
        <f>SUM(C56:C58)</f>
        <v>2017405</v>
      </c>
      <c r="D59" s="2"/>
      <c r="E59" s="2">
        <f>SUM(E56:E58)</f>
        <v>2104636</v>
      </c>
    </row>
    <row r="61" spans="3:6" ht="13.5" thickBot="1">
      <c r="C61" s="3">
        <f>+C51+C53+C59</f>
        <v>44345391</v>
      </c>
      <c r="D61" s="3"/>
      <c r="E61" s="3">
        <f>+E51+E53+E59</f>
        <v>40120101</v>
      </c>
      <c r="F61" s="1" t="s">
        <v>3</v>
      </c>
    </row>
    <row r="62" ht="13.5" thickTop="1"/>
    <row r="63" spans="2:5" ht="13.5" thickBot="1">
      <c r="B63" t="s">
        <v>20</v>
      </c>
      <c r="C63" s="8">
        <f>(+C51-C39)/C44</f>
        <v>0.974597204925972</v>
      </c>
      <c r="E63" s="8">
        <f>(+E51-E39)/E44</f>
        <v>0.9697672689172268</v>
      </c>
    </row>
    <row r="65" ht="12.75">
      <c r="C65" s="17" t="s">
        <v>3</v>
      </c>
    </row>
    <row r="67" ht="12.75">
      <c r="C67" t="s">
        <v>3</v>
      </c>
    </row>
    <row r="68" ht="12.75">
      <c r="B68" t="s">
        <v>0</v>
      </c>
    </row>
    <row r="70" ht="12.75">
      <c r="B70" t="s">
        <v>54</v>
      </c>
    </row>
    <row r="71" ht="12.75">
      <c r="B71" s="13" t="s">
        <v>96</v>
      </c>
    </row>
    <row r="73" spans="1:2" ht="12.75">
      <c r="A73">
        <v>1</v>
      </c>
      <c r="B73" s="7" t="s">
        <v>23</v>
      </c>
    </row>
    <row r="74" ht="12.75">
      <c r="B74" t="s">
        <v>24</v>
      </c>
    </row>
    <row r="75" ht="12.75">
      <c r="B75" t="s">
        <v>25</v>
      </c>
    </row>
    <row r="77" spans="1:2" ht="12.75">
      <c r="A77">
        <v>2</v>
      </c>
      <c r="B77" s="7" t="s">
        <v>49</v>
      </c>
    </row>
    <row r="78" ht="12.75">
      <c r="B78" t="s">
        <v>26</v>
      </c>
    </row>
    <row r="80" spans="1:2" ht="12.75">
      <c r="A80">
        <v>3</v>
      </c>
      <c r="B80" s="7" t="s">
        <v>27</v>
      </c>
    </row>
    <row r="81" ht="12.75">
      <c r="B81" t="s">
        <v>85</v>
      </c>
    </row>
    <row r="83" spans="1:2" ht="12.75">
      <c r="A83">
        <v>4</v>
      </c>
      <c r="B83" s="7" t="s">
        <v>28</v>
      </c>
    </row>
    <row r="84" ht="12.75">
      <c r="B84" t="s">
        <v>93</v>
      </c>
    </row>
    <row r="85" ht="12.75">
      <c r="B85" t="s">
        <v>94</v>
      </c>
    </row>
    <row r="86" ht="12.75">
      <c r="B86" t="s">
        <v>95</v>
      </c>
    </row>
    <row r="87" ht="12.75">
      <c r="B87" t="s">
        <v>3</v>
      </c>
    </row>
    <row r="88" spans="1:2" ht="12.75">
      <c r="A88">
        <v>5</v>
      </c>
      <c r="B88" s="7" t="s">
        <v>80</v>
      </c>
    </row>
    <row r="89" ht="12.75">
      <c r="B89" t="s">
        <v>88</v>
      </c>
    </row>
    <row r="91" spans="1:2" ht="12.75">
      <c r="A91">
        <v>6</v>
      </c>
      <c r="B91" s="7" t="s">
        <v>29</v>
      </c>
    </row>
    <row r="92" ht="12.75">
      <c r="B92" t="s">
        <v>89</v>
      </c>
    </row>
    <row r="94" spans="1:2" ht="12.75">
      <c r="A94">
        <v>7</v>
      </c>
      <c r="B94" s="7" t="s">
        <v>30</v>
      </c>
    </row>
    <row r="95" ht="12.75">
      <c r="B95" t="s">
        <v>31</v>
      </c>
    </row>
    <row r="97" spans="1:2" ht="12.75">
      <c r="A97">
        <v>8</v>
      </c>
      <c r="B97" s="7" t="s">
        <v>32</v>
      </c>
    </row>
    <row r="98" ht="12.75">
      <c r="B98" t="s">
        <v>61</v>
      </c>
    </row>
    <row r="99" spans="2:3" ht="12.75">
      <c r="B99" s="9"/>
      <c r="C99" s="16"/>
    </row>
    <row r="100" spans="1:2" ht="12.75">
      <c r="A100">
        <v>9</v>
      </c>
      <c r="B100" s="7" t="s">
        <v>44</v>
      </c>
    </row>
    <row r="101" ht="12.75">
      <c r="B101" t="s">
        <v>45</v>
      </c>
    </row>
    <row r="102" ht="12.75">
      <c r="B102" t="s">
        <v>46</v>
      </c>
    </row>
    <row r="103" ht="12.75">
      <c r="B103" t="s">
        <v>47</v>
      </c>
    </row>
    <row r="105" spans="1:2" ht="12.75">
      <c r="A105">
        <v>10</v>
      </c>
      <c r="B105" s="7" t="s">
        <v>33</v>
      </c>
    </row>
    <row r="106" ht="12.75">
      <c r="B106" s="9" t="s">
        <v>113</v>
      </c>
    </row>
    <row r="108" ht="12.75">
      <c r="C108" s="6" t="s">
        <v>34</v>
      </c>
    </row>
    <row r="109" ht="12.75">
      <c r="B109" s="7" t="s">
        <v>64</v>
      </c>
    </row>
    <row r="110" spans="2:3" ht="12.75">
      <c r="B110" t="s">
        <v>66</v>
      </c>
      <c r="C110">
        <v>0</v>
      </c>
    </row>
    <row r="111" spans="2:3" ht="13.5" thickBot="1">
      <c r="B111" t="s">
        <v>67</v>
      </c>
      <c r="C111" s="16">
        <f>+C57/1000</f>
        <v>1548.682</v>
      </c>
    </row>
    <row r="112" ht="13.5" thickBot="1">
      <c r="C112" s="14">
        <f>SUM(C110:C111)</f>
        <v>1548.682</v>
      </c>
    </row>
    <row r="114" ht="12.75">
      <c r="B114" s="7" t="s">
        <v>65</v>
      </c>
    </row>
    <row r="115" spans="2:3" ht="12.75">
      <c r="B115" t="s">
        <v>66</v>
      </c>
      <c r="C115" s="5">
        <f>+C31/1000</f>
        <v>225</v>
      </c>
    </row>
    <row r="116" spans="2:3" ht="13.5" thickBot="1">
      <c r="B116" t="s">
        <v>67</v>
      </c>
      <c r="C116" s="1">
        <f>(+C28+C33)/1000</f>
        <v>28472.861</v>
      </c>
    </row>
    <row r="117" ht="13.5" thickBot="1">
      <c r="C117" s="14">
        <f>SUM(C115:C116)</f>
        <v>28697.861</v>
      </c>
    </row>
    <row r="119" spans="1:2" ht="12.75">
      <c r="A119">
        <v>11</v>
      </c>
      <c r="B119" s="7" t="s">
        <v>35</v>
      </c>
    </row>
    <row r="120" ht="12.75">
      <c r="B120" t="s">
        <v>61</v>
      </c>
    </row>
    <row r="122" spans="1:2" ht="12.75">
      <c r="A122">
        <v>12</v>
      </c>
      <c r="B122" s="7" t="s">
        <v>36</v>
      </c>
    </row>
    <row r="123" ht="12.75">
      <c r="B123" t="s">
        <v>91</v>
      </c>
    </row>
    <row r="124" ht="12.75">
      <c r="B124" t="s">
        <v>83</v>
      </c>
    </row>
    <row r="125" ht="12.75">
      <c r="B125" t="s">
        <v>37</v>
      </c>
    </row>
    <row r="127" spans="1:2" ht="12.75">
      <c r="A127">
        <v>13</v>
      </c>
      <c r="B127" s="7" t="s">
        <v>38</v>
      </c>
    </row>
    <row r="128" ht="12.75">
      <c r="B128" t="s">
        <v>77</v>
      </c>
    </row>
    <row r="129" ht="12.75">
      <c r="B129" t="s">
        <v>107</v>
      </c>
    </row>
    <row r="130" ht="12.75">
      <c r="B130" t="s">
        <v>75</v>
      </c>
    </row>
    <row r="132" ht="12.75">
      <c r="B132" t="s">
        <v>108</v>
      </c>
    </row>
    <row r="133" ht="12.75">
      <c r="B133" t="s">
        <v>106</v>
      </c>
    </row>
    <row r="134" ht="12.75">
      <c r="B134" t="s">
        <v>109</v>
      </c>
    </row>
    <row r="135" ht="12.75">
      <c r="B135" t="s">
        <v>110</v>
      </c>
    </row>
    <row r="137" spans="1:2" ht="12.75">
      <c r="A137">
        <v>14</v>
      </c>
      <c r="B137" s="7" t="s">
        <v>86</v>
      </c>
    </row>
    <row r="138" ht="12.75">
      <c r="B138" t="s">
        <v>87</v>
      </c>
    </row>
    <row r="140" spans="1:2" ht="12.75">
      <c r="A140">
        <v>15</v>
      </c>
      <c r="B140" s="7" t="s">
        <v>48</v>
      </c>
    </row>
    <row r="141" ht="12.75">
      <c r="B141" s="7" t="s">
        <v>68</v>
      </c>
    </row>
    <row r="142" spans="2:5" ht="12.75">
      <c r="B142" s="15" t="s">
        <v>111</v>
      </c>
      <c r="C142" s="15"/>
      <c r="D142" s="15"/>
      <c r="E142" s="15"/>
    </row>
    <row r="143" spans="2:5" ht="12.75">
      <c r="B143" s="15" t="s">
        <v>98</v>
      </c>
      <c r="C143" s="15"/>
      <c r="D143" s="15"/>
      <c r="E143" s="15"/>
    </row>
    <row r="144" spans="2:5" ht="12.75">
      <c r="B144" s="15" t="s">
        <v>3</v>
      </c>
      <c r="C144" s="15"/>
      <c r="D144" s="15"/>
      <c r="E144" s="15"/>
    </row>
    <row r="145" spans="1:2" ht="12.75">
      <c r="A145">
        <v>16</v>
      </c>
      <c r="B145" s="7" t="s">
        <v>39</v>
      </c>
    </row>
    <row r="146" spans="2:6" ht="12.75">
      <c r="B146" s="15" t="s">
        <v>112</v>
      </c>
      <c r="C146" s="15"/>
      <c r="D146" s="15"/>
      <c r="E146" s="15"/>
      <c r="F146" t="s">
        <v>3</v>
      </c>
    </row>
    <row r="147" spans="2:6" ht="12.75">
      <c r="B147" s="15" t="s">
        <v>102</v>
      </c>
      <c r="C147" s="15"/>
      <c r="D147" s="15"/>
      <c r="E147" s="15"/>
      <c r="F147" t="s">
        <v>3</v>
      </c>
    </row>
    <row r="148" spans="2:6" ht="12.75">
      <c r="B148" s="15" t="s">
        <v>103</v>
      </c>
      <c r="C148" s="15"/>
      <c r="D148" s="15"/>
      <c r="E148" s="15"/>
      <c r="F148" t="s">
        <v>3</v>
      </c>
    </row>
    <row r="149" spans="2:6" ht="12.75">
      <c r="B149" s="15"/>
      <c r="C149" s="15"/>
      <c r="D149" s="15"/>
      <c r="E149" s="15"/>
      <c r="F149" t="s">
        <v>3</v>
      </c>
    </row>
    <row r="150" spans="1:2" ht="12.75">
      <c r="A150">
        <v>17</v>
      </c>
      <c r="B150" s="7" t="s">
        <v>81</v>
      </c>
    </row>
    <row r="151" ht="12.75">
      <c r="B151" t="s">
        <v>92</v>
      </c>
    </row>
    <row r="152" ht="12.75">
      <c r="B152" t="s">
        <v>105</v>
      </c>
    </row>
    <row r="153" ht="12.75">
      <c r="B153" t="s">
        <v>82</v>
      </c>
    </row>
    <row r="155" spans="1:2" ht="12.75">
      <c r="A155">
        <v>18</v>
      </c>
      <c r="B155" s="7" t="s">
        <v>43</v>
      </c>
    </row>
    <row r="156" ht="12.75">
      <c r="B156" t="s">
        <v>51</v>
      </c>
    </row>
    <row r="158" spans="1:2" ht="12.75">
      <c r="A158">
        <v>19</v>
      </c>
      <c r="B158" s="7" t="s">
        <v>40</v>
      </c>
    </row>
    <row r="159" spans="2:5" ht="12.75">
      <c r="B159" s="15" t="s">
        <v>99</v>
      </c>
      <c r="C159" s="15"/>
      <c r="D159" s="15"/>
      <c r="E159" s="15"/>
    </row>
    <row r="160" spans="2:5" ht="12.75">
      <c r="B160" s="15" t="s">
        <v>100</v>
      </c>
      <c r="C160" s="15"/>
      <c r="D160" s="15"/>
      <c r="E160" s="15"/>
    </row>
    <row r="161" spans="2:6" ht="12.75">
      <c r="B161" s="15" t="s">
        <v>104</v>
      </c>
      <c r="C161" s="15"/>
      <c r="D161" s="15"/>
      <c r="E161" s="15"/>
      <c r="F161" t="s">
        <v>3</v>
      </c>
    </row>
    <row r="162" spans="2:5" ht="12.75">
      <c r="B162" s="15" t="s">
        <v>101</v>
      </c>
      <c r="C162" s="15"/>
      <c r="D162" s="15"/>
      <c r="E162" s="15"/>
    </row>
    <row r="163" spans="3:5" ht="12.75">
      <c r="C163" s="15"/>
      <c r="D163" s="15"/>
      <c r="E163" s="15"/>
    </row>
    <row r="164" spans="1:2" ht="12.75">
      <c r="A164">
        <v>20</v>
      </c>
      <c r="B164" s="7" t="s">
        <v>76</v>
      </c>
    </row>
    <row r="165" ht="12.75">
      <c r="B165" s="15" t="s">
        <v>78</v>
      </c>
    </row>
    <row r="167" spans="1:2" ht="12.75">
      <c r="A167">
        <v>21</v>
      </c>
      <c r="B167" s="7" t="s">
        <v>41</v>
      </c>
    </row>
    <row r="168" ht="12.75">
      <c r="B168" t="s">
        <v>42</v>
      </c>
    </row>
  </sheetData>
  <printOptions/>
  <pageMargins left="0.7480314960629921" right="0.7480314960629921" top="0.5905511811023623" bottom="0.3937007874015748" header="0.5118110236220472" footer="0.5118110236220472"/>
  <pageSetup horizontalDpi="240" verticalDpi="240" orientation="portrait" scale="85" r:id="rId1"/>
  <headerFooter alignWithMargins="0">
    <oddHeader>&amp;R&amp;F/&amp;A</oddHeader>
    <oddFooter>&amp;CPage &amp;P</oddFooter>
  </headerFooter>
  <rowBreaks count="2" manualBreakCount="2">
    <brk id="64" max="4" man="1"/>
    <brk id="1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Corporatehouse Services Sdn Bhd</cp:lastModifiedBy>
  <cp:lastPrinted>2002-08-22T07:31:40Z</cp:lastPrinted>
  <dcterms:created xsi:type="dcterms:W3CDTF">1999-11-15T21:20:14Z</dcterms:created>
  <dcterms:modified xsi:type="dcterms:W3CDTF">2002-08-21T07:30:49Z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