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activeTab="0"/>
  </bookViews>
  <sheets>
    <sheet name="amended" sheetId="1" r:id="rId1"/>
    <sheet name="Dec01" sheetId="2" r:id="rId2"/>
  </sheets>
  <definedNames>
    <definedName name="_xlnm.Print_Area" localSheetId="0">'amended'!$A$1:$E$212</definedName>
    <definedName name="_xlnm.Print_Area" localSheetId="1">'Dec01'!$A$1:$E$221</definedName>
    <definedName name="Z_2558B2F7_0562_4935_A953_0D1BC569B9C3_.wvu.PrintArea" localSheetId="1" hidden="1">'Dec01'!$A$1:$E$221</definedName>
    <definedName name="Z_411E839D_9624_44EE_A4EA_D0F755FE3C4E_.wvu.PrintArea" localSheetId="1" hidden="1">'Dec01'!$A$1:$E$221</definedName>
  </definedNames>
  <calcPr fullCalcOnLoad="1"/>
</workbook>
</file>

<file path=xl/sharedStrings.xml><?xml version="1.0" encoding="utf-8"?>
<sst xmlns="http://schemas.openxmlformats.org/spreadsheetml/2006/main" count="353" uniqueCount="179">
  <si>
    <t>KUANTAN FLOUR MILLS BERHAD</t>
  </si>
  <si>
    <t>CONSOLIDATED BALANCE SHEET</t>
  </si>
  <si>
    <t>TAXATION</t>
  </si>
  <si>
    <t xml:space="preserve"> </t>
  </si>
  <si>
    <t>SHARE PREMIUM</t>
  </si>
  <si>
    <t>HP CREDITORS</t>
  </si>
  <si>
    <t>BANK OVERDRAFT</t>
  </si>
  <si>
    <t>TRADE DEBTORS</t>
  </si>
  <si>
    <t>OTHER DEBTORS, PREPAYMENT</t>
  </si>
  <si>
    <t>FIXED DEPOSITS</t>
  </si>
  <si>
    <t>CASH AND BANK BALANCES</t>
  </si>
  <si>
    <t>TRADE CREDITORS</t>
  </si>
  <si>
    <t>BANKERS ACCEPTANCE</t>
  </si>
  <si>
    <t>OTHER CREDITORS n ACCRUALS</t>
  </si>
  <si>
    <t>TERM LOANS</t>
  </si>
  <si>
    <t>Fixed Assets</t>
  </si>
  <si>
    <t>Net Current (liabilities)</t>
  </si>
  <si>
    <t>Deferred Expenditure</t>
  </si>
  <si>
    <t>Minority Interest</t>
  </si>
  <si>
    <t>Long Term Liabilities</t>
  </si>
  <si>
    <t>Net Tangible assets per share</t>
  </si>
  <si>
    <t>Subsidiaries Companies</t>
  </si>
  <si>
    <t>Other Investments</t>
  </si>
  <si>
    <t>Accounting Policies</t>
  </si>
  <si>
    <t>The accounts of the Group are prepared using the same accounting policies,  method of computation</t>
  </si>
  <si>
    <t>and basis of consolidation as those in the preparation of the most recent annual financial statements.</t>
  </si>
  <si>
    <t>There were no exceptional items for the financial period under review.</t>
  </si>
  <si>
    <t>Extraordinary Items</t>
  </si>
  <si>
    <t>Taxation</t>
  </si>
  <si>
    <t>Quoted Securities</t>
  </si>
  <si>
    <t>Changes in the composition of the group</t>
  </si>
  <si>
    <t>There were no changes in the composition of the Group during the financial period under review.</t>
  </si>
  <si>
    <t>Status of Corporate Proposals</t>
  </si>
  <si>
    <t>Group borrowings and Debts Securities</t>
  </si>
  <si>
    <t>RM'000</t>
  </si>
  <si>
    <t>Contingent Liabilities</t>
  </si>
  <si>
    <t>Off Balance Sheet Financial Instruments</t>
  </si>
  <si>
    <t>quarterly report)</t>
  </si>
  <si>
    <t>Material Litigation</t>
  </si>
  <si>
    <t>Review of Performance</t>
  </si>
  <si>
    <t>Prospect of Current Financial Year</t>
  </si>
  <si>
    <t>Dividend</t>
  </si>
  <si>
    <t>No dividend has been declared for the financial period under review.</t>
  </si>
  <si>
    <t>Seasonal and Cyclical Factors</t>
  </si>
  <si>
    <t>Issuance and repayment of debts and equity securities</t>
  </si>
  <si>
    <t>There were no issuances and repayment of debt and equity securities, share buy-backs,</t>
  </si>
  <si>
    <t>share cancellations, share held as treasury shares and resale of treasury shares for the</t>
  </si>
  <si>
    <t>current financial year to date.</t>
  </si>
  <si>
    <t xml:space="preserve">Material changes in the Quarterly Results as compared to </t>
  </si>
  <si>
    <t>Exceptional Items</t>
  </si>
  <si>
    <t>Reserves</t>
  </si>
  <si>
    <t>The business of the Group are not generally affected by the seasonal and cyclical factors.</t>
  </si>
  <si>
    <t>Current Liabilities</t>
  </si>
  <si>
    <t>Current Assets</t>
  </si>
  <si>
    <t>Notes to the quarterly report on consolidated results for the financial quarter ended</t>
  </si>
  <si>
    <t>(UNAUDITED)</t>
  </si>
  <si>
    <t>(AUDITED)</t>
  </si>
  <si>
    <t>AS AT PRECEDING</t>
  </si>
  <si>
    <t>CURRENT QUARTER</t>
  </si>
  <si>
    <t>FINANCIAL YEAR END</t>
  </si>
  <si>
    <t>AS AT END OF</t>
  </si>
  <si>
    <t xml:space="preserve">       new KFM shares  for every five(5) existing KFM Shares held ;</t>
  </si>
  <si>
    <t>(b) an special issue of up to 3,830,000 new ordinary shares of RM1.00 each in the company  to be</t>
  </si>
  <si>
    <t xml:space="preserve">      issued at a price to be determined at a later date.</t>
  </si>
  <si>
    <t>RHB Sakura Merchant Bankers Berhad have been appointed as advisors to the company for the</t>
  </si>
  <si>
    <t>propose scheme. The proposal was  submitted to Securities Commission on 18 February 2000.</t>
  </si>
  <si>
    <t>(a)  proposed renounceable rights issue of 14,364,000 new KFM Shares on the basis of three(3)</t>
  </si>
  <si>
    <t>None</t>
  </si>
  <si>
    <t>TERM LOAN</t>
  </si>
  <si>
    <t>HIRE PURCHASE CREDITORS</t>
  </si>
  <si>
    <t>Long term</t>
  </si>
  <si>
    <t>Short term</t>
  </si>
  <si>
    <t xml:space="preserve"> - Secured</t>
  </si>
  <si>
    <t xml:space="preserve"> - Unsecured</t>
  </si>
  <si>
    <t>(announced on 25 September 1999), incorporating the amendments in the SC's Guidelines:-</t>
  </si>
  <si>
    <t>company announced on 25 January 2000 , save for the Proposed ESOS, the following revision to the</t>
  </si>
  <si>
    <t>results of the preceding quarter</t>
  </si>
  <si>
    <t>To accommodate the increase in the issued and paid-up share capital of the company pursuant</t>
  </si>
  <si>
    <t>Shareholders' Funds</t>
  </si>
  <si>
    <t>SHARE CAPITAL</t>
  </si>
  <si>
    <t>RETAINED PROFITS</t>
  </si>
  <si>
    <t>PROVISION FOR CORPORATE GUARANTEE</t>
  </si>
  <si>
    <t>INVENTORIES</t>
  </si>
  <si>
    <t>QUOTED SHARES</t>
  </si>
  <si>
    <t>Approval was obtained on 03 July 2000.  On 18 January 2001 the Securities Commission extended</t>
  </si>
  <si>
    <t xml:space="preserve">the completion date of the rights to 02 July 2001. Due to prevailing weak market sentiment on the </t>
  </si>
  <si>
    <t>02 January 2002 for the company to complete the Proposed Rights Issue and Proposed Special Issue.</t>
  </si>
  <si>
    <t>appeal against the Summary Judgement is now pending in the Court of Appeal, as yet no hearing</t>
  </si>
  <si>
    <t>date has been fixed.</t>
  </si>
  <si>
    <t>in favour of Multi-purpose Finance Berhad for RM5,721,519 together with the attributable interest</t>
  </si>
  <si>
    <t>thereon.</t>
  </si>
  <si>
    <t>Variance of Actual Profit from Forecast Profit</t>
  </si>
  <si>
    <t>The company has taken the necessary steps to assert its position and defend itself and an</t>
  </si>
  <si>
    <t xml:space="preserve">Provision of RM7,953,000 was made in the 31 March 2001 relating to the Summary Judgement </t>
  </si>
  <si>
    <t>Not applicable</t>
  </si>
  <si>
    <t>SHAREHOLDERS' MONEY</t>
  </si>
  <si>
    <t xml:space="preserve"> 31 December 2001</t>
  </si>
  <si>
    <t>of RM8.6million available to be utilised against profit.</t>
  </si>
  <si>
    <t>Unquoted Investments and / or Properties</t>
  </si>
  <si>
    <t>Material Subsequent Event</t>
  </si>
  <si>
    <t>reflected in the financial statement.</t>
  </si>
  <si>
    <t>As at 22 February 2002, the latest practicable date which is not earlier than 7 days from the date</t>
  </si>
  <si>
    <t>of this report, there were no events subsequent to the of current quarter that have not been</t>
  </si>
  <si>
    <t>2002 (the latest practicable date which is not earlier than 7 days from the date of issue of this</t>
  </si>
  <si>
    <t>The Group does not have any financial instruments with off balance sheet risk as at 22 February</t>
  </si>
  <si>
    <t>Total group borrowings as at 31 December 2001 are as follows :-</t>
  </si>
  <si>
    <t>Acceptances</t>
  </si>
  <si>
    <t>Excess Rights Shares application</t>
  </si>
  <si>
    <t>Total application received</t>
  </si>
  <si>
    <t>Total number of Rights Shares provisionally allotted</t>
  </si>
  <si>
    <t>Oversubscription</t>
  </si>
  <si>
    <t>Except for taxation by a subsidiary there was no provision for tax for the financial period under review</t>
  </si>
  <si>
    <t>as there are capital allowances of RM7.3million, reinvestment tax allowances of RM3.6million and tax losses</t>
  </si>
  <si>
    <t>There were no changes in quoted securities for the period under review.</t>
  </si>
  <si>
    <t xml:space="preserve">Kuala Lumpur Stock Exchange, the company had on 15 June 2001 applied to SC for a further </t>
  </si>
  <si>
    <t>extension of time. The SC had vide its letter dated 05 July 2001 approved an extension of time up to</t>
  </si>
  <si>
    <t>the issue price for the Rights Issue shares and the Special Issue shares at RM1.05 per share.  The book</t>
  </si>
  <si>
    <t>was classified as Shareholders' Money.</t>
  </si>
  <si>
    <t>Turnover for the third quarter ending 31 December 2001 showed an increase of RM1.9million over that</t>
  </si>
  <si>
    <t>of corresponding quarter ending 31 December 2000. The increase is attributed to increase in volume of</t>
  </si>
  <si>
    <t>sales for all products. However a lost of before tax of RM0.840million for this quarter as compared to a</t>
  </si>
  <si>
    <t>further, the prevailing discounts and rebates are not going to help in improving performance. We expect</t>
  </si>
  <si>
    <t>DEFERRED TAXATION</t>
  </si>
  <si>
    <t>There were no extraordinary items for the financial period under review.</t>
  </si>
  <si>
    <t xml:space="preserve">increase of RM.282million compared to the previous quarter, as sales are still very competitive which </t>
  </si>
  <si>
    <t>resulted in an increase in rebates. Operation costs also contributed to the higher loss for this quarter.</t>
  </si>
  <si>
    <t>KFM Group on 31 May 2001. In view of the potential increase in the issued and paid up share</t>
  </si>
  <si>
    <t>2001 320,000 ESOS Option have been taken up.</t>
  </si>
  <si>
    <t>As at 31 December 2001 the total acceptance banked in were RM8,377,041 and the amount received</t>
  </si>
  <si>
    <t xml:space="preserve">profit of RM0.370million for the previous quarter was incurred. This loss is attributed to bigger rebates </t>
  </si>
  <si>
    <t>and discounts being give due to the intensely competitive market condition.</t>
  </si>
  <si>
    <t>After considering the changes in the SC Guidelines, the Board of Directors("BOD") of the</t>
  </si>
  <si>
    <t>Company's Proposed Rights Issue, Proposed Special Issue and Proposed ESOS("Proposal")</t>
  </si>
  <si>
    <t>to the Proposals, the BOD proposed to increase the authorised share capital of KFM from</t>
  </si>
  <si>
    <t>Segmental Information</t>
  </si>
  <si>
    <t>There's no segmental  reporting by the Group.</t>
  </si>
  <si>
    <t>The flour market remain to be intensely competitive. Although flour sales price is not expected to deteriorate</t>
  </si>
  <si>
    <t>a cumulative loss for this financial year of about RM2.0million</t>
  </si>
  <si>
    <t>There were no sales of unquoted investments and / or properties for the period under review.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</si>
  <si>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31 December 2001</t>
    </r>
  </si>
  <si>
    <r>
      <t xml:space="preserve">RM25,000,000/- </t>
    </r>
    <r>
      <rPr>
        <b/>
        <u val="single"/>
        <sz val="10"/>
        <rFont val="Arial"/>
        <family val="2"/>
      </rPr>
      <t>comprising of 25,000,000 ordinary</t>
    </r>
    <r>
      <rPr>
        <sz val="10"/>
        <rFont val="Arial"/>
        <family val="0"/>
      </rPr>
      <t xml:space="preserve"> shares of RM1- each to RM50,000,000 </t>
    </r>
    <r>
      <rPr>
        <b/>
        <u val="single"/>
        <sz val="10"/>
        <rFont val="Arial"/>
        <family val="2"/>
      </rPr>
      <t>comprising</t>
    </r>
  </si>
  <si>
    <t>Authorised Share Capital were approved by the shareholders at an EGM held on 21 November 2000.</t>
  </si>
  <si>
    <r>
      <t xml:space="preserve">The </t>
    </r>
    <r>
      <rPr>
        <b/>
        <u val="single"/>
        <sz val="10"/>
        <color indexed="8"/>
        <rFont val="Arial"/>
        <family val="2"/>
      </rPr>
      <t>Company has</t>
    </r>
    <r>
      <rPr>
        <sz val="10"/>
        <color indexed="8"/>
        <rFont val="Arial"/>
        <family val="2"/>
      </rPr>
      <t xml:space="preserve"> granted 2,323,000 ESOS Options to eligible employees and Executive Directors of</t>
    </r>
  </si>
  <si>
    <r>
      <t xml:space="preserve">ordinary shares. </t>
    </r>
    <r>
      <rPr>
        <b/>
        <u val="single"/>
        <sz val="10"/>
        <color indexed="8"/>
        <rFont val="Arial"/>
        <family val="2"/>
      </rPr>
      <t>Subsequently,</t>
    </r>
    <r>
      <rPr>
        <sz val="10"/>
        <color indexed="8"/>
        <rFont val="Arial"/>
        <family val="2"/>
      </rPr>
      <t xml:space="preserve"> the shareholders </t>
    </r>
    <r>
      <rPr>
        <b/>
        <u val="single"/>
        <sz val="10"/>
        <color indexed="8"/>
        <rFont val="Arial"/>
        <family val="2"/>
      </rPr>
      <t>has</t>
    </r>
    <r>
      <rPr>
        <sz val="10"/>
        <color indexed="8"/>
        <rFont val="Arial"/>
        <family val="2"/>
      </rPr>
      <t xml:space="preserve"> at an EGM held on 25 October 2001 approved</t>
    </r>
  </si>
  <si>
    <r>
      <t xml:space="preserve">capital of the Company the BOD has proposed and increase in the rights </t>
    </r>
    <r>
      <rPr>
        <b/>
        <u val="single"/>
        <sz val="10"/>
        <color indexed="8"/>
        <rFont val="Arial"/>
        <family val="2"/>
      </rPr>
      <t>issue</t>
    </r>
    <r>
      <rPr>
        <sz val="10"/>
        <color indexed="8"/>
        <rFont val="Arial"/>
        <family val="2"/>
      </rPr>
      <t xml:space="preserve"> by 1,393,000 new</t>
    </r>
  </si>
  <si>
    <r>
      <t>the Proposed revised rights</t>
    </r>
    <r>
      <rPr>
        <b/>
        <u val="single"/>
        <sz val="10"/>
        <color indexed="8"/>
        <rFont val="Arial"/>
        <family val="2"/>
      </rPr>
      <t xml:space="preserve"> issue</t>
    </r>
    <r>
      <rPr>
        <sz val="10"/>
        <color indexed="8"/>
        <rFont val="Arial"/>
        <family val="2"/>
      </rPr>
      <t xml:space="preserve"> of up to 15,757,000 new ordinary shares. As at 12 November</t>
    </r>
  </si>
  <si>
    <r>
      <t xml:space="preserve">The BOD also announced on 25 October 2001, following the receipt of the </t>
    </r>
    <r>
      <rPr>
        <b/>
        <u val="single"/>
        <sz val="10"/>
        <color indexed="8"/>
        <rFont val="Arial"/>
        <family val="2"/>
      </rPr>
      <t>SC's approval fixed</t>
    </r>
  </si>
  <si>
    <r>
      <t xml:space="preserve">closure date </t>
    </r>
    <r>
      <rPr>
        <b/>
        <u val="single"/>
        <sz val="10"/>
        <color indexed="8"/>
        <rFont val="Arial"/>
        <family val="2"/>
      </rPr>
      <t>has</t>
    </r>
    <r>
      <rPr>
        <sz val="10"/>
        <color indexed="8"/>
        <rFont val="Arial"/>
        <family val="2"/>
      </rPr>
      <t xml:space="preserve"> been fixed to be on 13 November 2001.</t>
    </r>
  </si>
  <si>
    <r>
      <t xml:space="preserve">As at the books closure date, the issued and fully paid up capital of the Company </t>
    </r>
    <r>
      <rPr>
        <b/>
        <u val="single"/>
        <sz val="10"/>
        <color indexed="8"/>
        <rFont val="Arial"/>
        <family val="2"/>
      </rPr>
      <t xml:space="preserve">was </t>
    </r>
  </si>
  <si>
    <r>
      <t xml:space="preserve">RM24,260,000 comprising 24,260,000 ordinary shares </t>
    </r>
    <r>
      <rPr>
        <b/>
        <u val="single"/>
        <sz val="10"/>
        <color indexed="8"/>
        <rFont val="Arial"/>
        <family val="2"/>
      </rPr>
      <t>of RM1.00 each</t>
    </r>
    <r>
      <rPr>
        <sz val="10"/>
        <color indexed="8"/>
        <rFont val="Arial"/>
        <family val="2"/>
      </rPr>
      <t xml:space="preserve">. </t>
    </r>
    <r>
      <rPr>
        <b/>
        <u val="single"/>
        <sz val="10"/>
        <color indexed="8"/>
        <rFont val="Arial"/>
        <family val="2"/>
      </rPr>
      <t xml:space="preserve">Therefore, </t>
    </r>
    <r>
      <rPr>
        <sz val="10"/>
        <color indexed="8"/>
        <rFont val="Arial"/>
        <family val="2"/>
      </rPr>
      <t xml:space="preserve">14,556,000 </t>
    </r>
  </si>
  <si>
    <r>
      <t xml:space="preserve">Rights </t>
    </r>
    <r>
      <rPr>
        <b/>
        <u val="single"/>
        <sz val="10"/>
        <rFont val="Arial"/>
        <family val="2"/>
      </rPr>
      <t>Shares</t>
    </r>
    <r>
      <rPr>
        <sz val="10"/>
        <rFont val="Arial"/>
        <family val="2"/>
      </rPr>
      <t xml:space="preserve"> were offered to the shareholders on 21 November, 2001. As at 5.00pm on 21 December</t>
    </r>
  </si>
  <si>
    <r>
      <t>2001 the total acceptance and excess Rights Shares applications were</t>
    </r>
    <r>
      <rPr>
        <b/>
        <u val="single"/>
        <sz val="10"/>
        <rFont val="Arial"/>
        <family val="2"/>
      </rPr>
      <t xml:space="preserve"> as follows :-</t>
    </r>
  </si>
  <si>
    <r>
      <t>of 50,000,000 ordinary shares</t>
    </r>
    <r>
      <rPr>
        <sz val="10"/>
        <rFont val="Arial"/>
        <family val="2"/>
      </rPr>
      <t xml:space="preserve"> of RM1.00 each .</t>
    </r>
    <r>
      <rPr>
        <sz val="10"/>
        <rFont val="Arial"/>
        <family val="0"/>
      </rPr>
      <t xml:space="preserve">The proposals and the proposed increase in </t>
    </r>
  </si>
  <si>
    <r>
      <t>For this quarter</t>
    </r>
    <r>
      <rPr>
        <sz val="10"/>
        <color indexed="8"/>
        <rFont val="Arial"/>
        <family val="2"/>
      </rPr>
      <t>, the Group incurred an operating loss before tax of RM0.840 million, which is an</t>
    </r>
  </si>
  <si>
    <r>
      <t xml:space="preserve">Quarterly Report on Consolidated Results for the Financial Quarter Ended </t>
    </r>
    <r>
      <rPr>
        <sz val="10"/>
        <rFont val="Arial"/>
        <family val="2"/>
      </rPr>
      <t>31 December 2001</t>
    </r>
  </si>
  <si>
    <r>
      <t xml:space="preserve">RM25,000,000/- </t>
    </r>
    <r>
      <rPr>
        <sz val="10"/>
        <rFont val="Arial"/>
        <family val="2"/>
      </rPr>
      <t>comprising of 25,000,000 ordinary shares of RM1- each to RM50,000,000 comprising</t>
    </r>
  </si>
  <si>
    <r>
      <t>of 50,000,000 ordinary shares of RM1.00 each .</t>
    </r>
    <r>
      <rPr>
        <sz val="10"/>
        <rFont val="Arial"/>
        <family val="0"/>
      </rPr>
      <t xml:space="preserve">The proposals and the proposed increase in </t>
    </r>
  </si>
  <si>
    <t>The Company has granted 2,323,000 ESOS Options to eligible employees and Executive Directors of</t>
  </si>
  <si>
    <t>ordinary shares. Subsequently, the shareholders has at an EGM held on 25 October 2001 approved</t>
  </si>
  <si>
    <t>capital of the Company the BOD has proposed and increase in the rights issue by 1,393,000 new</t>
  </si>
  <si>
    <t>the Proposed revised rights issue of up to 15,757,000 new ordinary shares. As at 12 November</t>
  </si>
  <si>
    <t>The BOD also announced on 25 October 2001, following the receipt of the SC's approval fixed</t>
  </si>
  <si>
    <t>closure date has been fixed to be on 13 November 2001.</t>
  </si>
  <si>
    <r>
      <t>As at the books closure date, the issued and fully paid up capital of the Company was</t>
    </r>
    <r>
      <rPr>
        <b/>
        <u val="single"/>
        <sz val="10"/>
        <color indexed="8"/>
        <rFont val="Arial"/>
        <family val="2"/>
      </rPr>
      <t xml:space="preserve"> </t>
    </r>
  </si>
  <si>
    <t>Rights Shares were offered to the shareholders on 21 November, 2001. As at 5.00pm on 21 December</t>
  </si>
  <si>
    <r>
      <t>2001 the total acceptance and excess Rights Shares applications were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as follows :-</t>
    </r>
  </si>
  <si>
    <t>For this quarter, the Group incurred an operating loss before tax of RM840,000, which is an</t>
  </si>
  <si>
    <t xml:space="preserve">increase of RM282,000/- compared to the previous quarter, mainly due to the need for higher </t>
  </si>
  <si>
    <t>higher operating costs.</t>
  </si>
  <si>
    <t>There were no changes in investment in quoted securities for the period under review.</t>
  </si>
  <si>
    <t>was classified as Shareholders' Money. All the rights shares were listed on 22 January 2002.</t>
  </si>
  <si>
    <t xml:space="preserve">compared to a profit of RM370,000 for the previous quarter. This loss is attributed to </t>
  </si>
  <si>
    <t>rebates as the market remains very competitive. This was compounded by higher wheat prices and</t>
  </si>
  <si>
    <t>corresponding quarter ending 31 December 2000, a pre-tax loss of RM840,000/- was incurred</t>
  </si>
  <si>
    <t xml:space="preserve">Despite an increase in turnover of RM1.9 million for the 3rd quarter ending 31 December 2001 over the </t>
  </si>
  <si>
    <t xml:space="preserve">bigger rebates given due to the intensely competitive market conditions.   </t>
  </si>
  <si>
    <t>further, the prevailing heavy discounts and rebates will continue to adversely impact performance.</t>
  </si>
  <si>
    <t xml:space="preserve">RM24,260,000 comprising 24,260,000 ordinary shares of RM1.00 each. Therefore, 14,556,000 </t>
  </si>
  <si>
    <t>The flour market will continue to remain competitive. Although flour prices are not expected to deteriorate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</si>
</sst>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15" fontId="0" fillId="0" borderId="0" xfId="0" applyNumberFormat="1" applyAlignment="1">
      <alignment/>
    </xf>
    <xf numFmtId="169" fontId="0" fillId="0" borderId="5" xfId="0" applyNumberFormat="1" applyBorder="1" applyAlignment="1">
      <alignment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workbookViewId="0" topLeftCell="A23">
      <selection activeCell="A23" sqref="A23"/>
    </sheetView>
  </sheetViews>
  <sheetFormatPr defaultColWidth="9.140625" defaultRowHeight="12.75"/>
  <cols>
    <col min="1" max="1" width="5.00390625" style="0" customWidth="1"/>
    <col min="2" max="2" width="41.8515625" style="0" customWidth="1"/>
    <col min="3" max="3" width="20.7109375" style="0" customWidth="1"/>
    <col min="4" max="4" width="3.00390625" style="0" customWidth="1"/>
    <col min="5" max="5" width="26.28125" style="0" customWidth="1"/>
    <col min="6" max="6" width="11.57421875" style="0" customWidth="1"/>
  </cols>
  <sheetData>
    <row r="1" ht="12.75">
      <c r="B1" s="6" t="s">
        <v>0</v>
      </c>
    </row>
    <row r="2" ht="12.75">
      <c r="B2" s="11">
        <v>37256</v>
      </c>
    </row>
    <row r="3" ht="12.75">
      <c r="B3" s="6" t="s">
        <v>1</v>
      </c>
    </row>
    <row r="5" ht="12.75">
      <c r="B5" t="s">
        <v>154</v>
      </c>
    </row>
    <row r="7" spans="3:5" ht="12.75">
      <c r="C7" s="6" t="s">
        <v>55</v>
      </c>
      <c r="E7" s="6" t="s">
        <v>56</v>
      </c>
    </row>
    <row r="8" spans="3:5" ht="12.75">
      <c r="C8" s="6" t="s">
        <v>60</v>
      </c>
      <c r="E8" s="6" t="s">
        <v>57</v>
      </c>
    </row>
    <row r="9" spans="3:5" ht="12.75">
      <c r="C9" s="12" t="s">
        <v>58</v>
      </c>
      <c r="E9" s="6" t="s">
        <v>59</v>
      </c>
    </row>
    <row r="10" spans="3:5" ht="12.75">
      <c r="C10" s="11">
        <v>37256</v>
      </c>
      <c r="D10" s="6"/>
      <c r="E10" s="11">
        <v>36981</v>
      </c>
    </row>
    <row r="12" spans="1:5" ht="12.75">
      <c r="A12">
        <v>1</v>
      </c>
      <c r="B12" s="7" t="s">
        <v>15</v>
      </c>
      <c r="C12" s="1">
        <v>26214114</v>
      </c>
      <c r="D12" s="1"/>
      <c r="E12" s="1">
        <v>26181314</v>
      </c>
    </row>
    <row r="13" spans="1:5" ht="12.75">
      <c r="A13">
        <v>2</v>
      </c>
      <c r="B13" s="7" t="s">
        <v>21</v>
      </c>
      <c r="C13" s="1">
        <v>0</v>
      </c>
      <c r="D13" s="1"/>
      <c r="E13" s="1">
        <v>0</v>
      </c>
    </row>
    <row r="15" spans="1:5" ht="12.75">
      <c r="A15">
        <v>3</v>
      </c>
      <c r="B15" s="7" t="s">
        <v>22</v>
      </c>
      <c r="C15" s="1">
        <v>0</v>
      </c>
      <c r="D15" s="1"/>
      <c r="E15" s="1">
        <v>0</v>
      </c>
    </row>
    <row r="17" spans="1:2" ht="12.75">
      <c r="A17">
        <v>4</v>
      </c>
      <c r="B17" s="10" t="s">
        <v>53</v>
      </c>
    </row>
    <row r="18" spans="2:5" ht="12.75">
      <c r="B18" t="s">
        <v>82</v>
      </c>
      <c r="C18" s="1">
        <v>16596119</v>
      </c>
      <c r="D18" s="1"/>
      <c r="E18" s="1">
        <v>12110096</v>
      </c>
    </row>
    <row r="19" spans="2:5" ht="12.75">
      <c r="B19" t="s">
        <v>83</v>
      </c>
      <c r="C19" s="1">
        <v>2000</v>
      </c>
      <c r="D19" s="1"/>
      <c r="E19" s="1">
        <v>2000</v>
      </c>
    </row>
    <row r="20" spans="2:5" ht="12.75">
      <c r="B20" t="s">
        <v>7</v>
      </c>
      <c r="C20" s="1">
        <v>20760477</v>
      </c>
      <c r="D20" s="1"/>
      <c r="E20" s="1">
        <v>17918074</v>
      </c>
    </row>
    <row r="21" spans="2:5" ht="12.75">
      <c r="B21" t="s">
        <v>8</v>
      </c>
      <c r="C21" s="1">
        <f>1067421+244186+556284</f>
        <v>1867891</v>
      </c>
      <c r="D21" s="1"/>
      <c r="E21" s="1">
        <f>729971+356019+370405</f>
        <v>1456395</v>
      </c>
    </row>
    <row r="22" spans="2:5" ht="12.75">
      <c r="B22" t="s">
        <v>9</v>
      </c>
      <c r="C22" s="1">
        <v>554939</v>
      </c>
      <c r="D22" s="1"/>
      <c r="E22" s="1">
        <v>547044</v>
      </c>
    </row>
    <row r="23" spans="2:5" ht="12.75">
      <c r="B23" t="s">
        <v>10</v>
      </c>
      <c r="C23" s="1">
        <v>10141233</v>
      </c>
      <c r="D23" s="1"/>
      <c r="E23" s="1">
        <v>2022775</v>
      </c>
    </row>
    <row r="24" spans="3:6" ht="12.75">
      <c r="C24" s="2">
        <f>SUM(C18:C23)</f>
        <v>49922659</v>
      </c>
      <c r="D24" s="2"/>
      <c r="E24" s="2">
        <f>SUM(E18:E23)</f>
        <v>34056384</v>
      </c>
      <c r="F24" s="1" t="s">
        <v>3</v>
      </c>
    </row>
    <row r="25" spans="1:2" ht="12.75">
      <c r="A25">
        <v>5</v>
      </c>
      <c r="B25" s="10" t="s">
        <v>52</v>
      </c>
    </row>
    <row r="26" spans="2:5" ht="12.75">
      <c r="B26" t="s">
        <v>11</v>
      </c>
      <c r="C26" s="1">
        <v>389546</v>
      </c>
      <c r="D26" s="1"/>
      <c r="E26" s="1">
        <v>1455058</v>
      </c>
    </row>
    <row r="27" spans="2:5" ht="12.75">
      <c r="B27" t="s">
        <v>12</v>
      </c>
      <c r="C27" s="1">
        <v>31814935</v>
      </c>
      <c r="D27" s="1"/>
      <c r="E27" s="1">
        <v>19634566</v>
      </c>
    </row>
    <row r="28" spans="2:5" ht="12.75">
      <c r="B28" t="s">
        <v>81</v>
      </c>
      <c r="C28" s="1">
        <v>7453000</v>
      </c>
      <c r="D28" s="1"/>
      <c r="E28" s="1">
        <v>7953000</v>
      </c>
    </row>
    <row r="29" spans="2:6" ht="12.75">
      <c r="B29" t="s">
        <v>13</v>
      </c>
      <c r="C29" s="1">
        <f>2296561+147605+1020361</f>
        <v>3464527</v>
      </c>
      <c r="D29" s="1"/>
      <c r="E29" s="1">
        <f>223780+2068468+147605</f>
        <v>2439853</v>
      </c>
      <c r="F29" s="1" t="s">
        <v>3</v>
      </c>
    </row>
    <row r="30" spans="2:5" ht="12.75">
      <c r="B30" t="s">
        <v>14</v>
      </c>
      <c r="C30" s="1">
        <v>0</v>
      </c>
      <c r="D30" s="1"/>
      <c r="E30" s="1">
        <v>294792</v>
      </c>
    </row>
    <row r="31" spans="2:6" ht="12.75">
      <c r="B31" t="s">
        <v>5</v>
      </c>
      <c r="C31" s="1">
        <v>351194</v>
      </c>
      <c r="D31" s="1"/>
      <c r="E31" s="1">
        <v>383470</v>
      </c>
      <c r="F31" s="1" t="s">
        <v>3</v>
      </c>
    </row>
    <row r="32" spans="2:5" ht="12.75">
      <c r="B32" t="s">
        <v>6</v>
      </c>
      <c r="C32" s="1">
        <v>270762</v>
      </c>
      <c r="D32" s="1"/>
      <c r="E32" s="1">
        <v>2747453</v>
      </c>
    </row>
    <row r="33" spans="2:5" ht="12.75">
      <c r="B33" t="s">
        <v>2</v>
      </c>
      <c r="C33" s="1">
        <v>9699</v>
      </c>
      <c r="D33" s="1"/>
      <c r="E33" s="1">
        <v>9699</v>
      </c>
    </row>
    <row r="34" spans="2:5" ht="12.75">
      <c r="B34" t="s">
        <v>3</v>
      </c>
      <c r="C34" s="1" t="s">
        <v>3</v>
      </c>
      <c r="D34" s="1"/>
      <c r="E34" s="1" t="s">
        <v>3</v>
      </c>
    </row>
    <row r="35" spans="3:6" ht="12.75">
      <c r="C35" s="2">
        <f>SUM(C26:C34)</f>
        <v>43753663</v>
      </c>
      <c r="D35" s="2"/>
      <c r="E35" s="2">
        <f>SUM(E26:E34)</f>
        <v>34917891</v>
      </c>
      <c r="F35" s="1" t="s">
        <v>3</v>
      </c>
    </row>
    <row r="36" spans="3:5" ht="12.75">
      <c r="C36" s="5"/>
      <c r="D36" s="5"/>
      <c r="E36" s="5"/>
    </row>
    <row r="37" spans="1:5" ht="12.75">
      <c r="A37">
        <v>6</v>
      </c>
      <c r="B37" s="7" t="s">
        <v>16</v>
      </c>
      <c r="C37" s="5">
        <f>+C24-C35</f>
        <v>6168996</v>
      </c>
      <c r="D37" s="5"/>
      <c r="E37" s="5">
        <f>+E24-E35</f>
        <v>-861507</v>
      </c>
    </row>
    <row r="38" spans="1:5" ht="12.75">
      <c r="A38">
        <v>7</v>
      </c>
      <c r="B38" s="7" t="s">
        <v>17</v>
      </c>
      <c r="C38" s="1">
        <v>0</v>
      </c>
      <c r="D38" s="1"/>
      <c r="E38" s="1">
        <v>0</v>
      </c>
    </row>
    <row r="39" spans="3:5" ht="13.5" thickBot="1">
      <c r="C39" s="3">
        <f>+C12+C15+C37+C38</f>
        <v>32383110</v>
      </c>
      <c r="D39" s="3"/>
      <c r="E39" s="3">
        <f>+E12+E15+E37+E38</f>
        <v>25319807</v>
      </c>
    </row>
    <row r="40" spans="3:5" ht="13.5" thickTop="1">
      <c r="C40" s="1">
        <f>+C39-C60</f>
        <v>0</v>
      </c>
      <c r="D40" s="1"/>
      <c r="E40" s="1">
        <f>+E39-E60</f>
        <v>0</v>
      </c>
    </row>
    <row r="42" spans="1:2" ht="12.75">
      <c r="A42">
        <v>8</v>
      </c>
      <c r="B42" s="7" t="s">
        <v>78</v>
      </c>
    </row>
    <row r="43" spans="2:5" ht="12.75">
      <c r="B43" t="s">
        <v>79</v>
      </c>
      <c r="C43" s="1">
        <v>24288000</v>
      </c>
      <c r="D43" s="1"/>
      <c r="E43" s="1">
        <v>23940000</v>
      </c>
    </row>
    <row r="44" spans="2:5" ht="12.75">
      <c r="B44" s="9" t="s">
        <v>95</v>
      </c>
      <c r="C44" s="17">
        <v>8377041</v>
      </c>
      <c r="E44">
        <v>0</v>
      </c>
    </row>
    <row r="45" ht="12.75">
      <c r="B45" s="9"/>
    </row>
    <row r="46" ht="12.75">
      <c r="B46" s="10" t="s">
        <v>50</v>
      </c>
    </row>
    <row r="47" spans="2:5" ht="12.75">
      <c r="B47" t="s">
        <v>4</v>
      </c>
      <c r="C47" s="1">
        <v>5929566</v>
      </c>
      <c r="D47" s="1"/>
      <c r="E47" s="1">
        <v>5877366</v>
      </c>
    </row>
    <row r="48" spans="2:5" ht="12.75">
      <c r="B48" t="s">
        <v>80</v>
      </c>
      <c r="C48" s="1">
        <v>-7005241</v>
      </c>
      <c r="D48" s="1"/>
      <c r="E48" s="1">
        <v>-5176660</v>
      </c>
    </row>
    <row r="49" spans="2:5" ht="12.75">
      <c r="B49" s="1" t="s">
        <v>3</v>
      </c>
      <c r="C49" s="4"/>
      <c r="D49" s="4"/>
      <c r="E49" s="4"/>
    </row>
    <row r="50" spans="3:5" ht="12.75">
      <c r="C50" s="1">
        <f>SUM(C43:C49)</f>
        <v>31589366</v>
      </c>
      <c r="D50" s="1"/>
      <c r="E50" s="1">
        <f>SUM(E43:E49)</f>
        <v>24640706</v>
      </c>
    </row>
    <row r="51" spans="3:5" ht="12.75">
      <c r="C51" s="1"/>
      <c r="D51" s="1"/>
      <c r="E51" s="1"/>
    </row>
    <row r="52" spans="1:5" ht="12.75">
      <c r="A52">
        <v>9</v>
      </c>
      <c r="B52" s="7" t="s">
        <v>18</v>
      </c>
      <c r="C52" s="1">
        <v>152502</v>
      </c>
      <c r="D52" s="1"/>
      <c r="E52" s="1">
        <v>152502</v>
      </c>
    </row>
    <row r="53" ht="12.75">
      <c r="C53" s="1" t="s">
        <v>3</v>
      </c>
    </row>
    <row r="54" spans="1:2" ht="12.75">
      <c r="A54">
        <v>10</v>
      </c>
      <c r="B54" s="10" t="s">
        <v>19</v>
      </c>
    </row>
    <row r="55" spans="2:5" ht="12.75">
      <c r="B55" t="s">
        <v>122</v>
      </c>
      <c r="C55" s="1">
        <v>0</v>
      </c>
      <c r="D55" s="1"/>
      <c r="E55" s="1">
        <v>0</v>
      </c>
    </row>
    <row r="56" spans="2:5" ht="12.75">
      <c r="B56" t="s">
        <v>68</v>
      </c>
      <c r="C56" s="1">
        <v>0</v>
      </c>
      <c r="D56" s="1"/>
      <c r="E56" s="1">
        <v>0</v>
      </c>
    </row>
    <row r="57" spans="2:5" ht="12.75">
      <c r="B57" t="s">
        <v>69</v>
      </c>
      <c r="C57" s="1">
        <v>641242</v>
      </c>
      <c r="D57" s="1"/>
      <c r="E57" s="1">
        <v>526599</v>
      </c>
    </row>
    <row r="58" spans="2:5" ht="12.75">
      <c r="B58" t="s">
        <v>3</v>
      </c>
      <c r="C58" s="2">
        <f>SUM(C55:C57)</f>
        <v>641242</v>
      </c>
      <c r="D58" s="2"/>
      <c r="E58" s="2">
        <f>SUM(E55:E57)</f>
        <v>526599</v>
      </c>
    </row>
    <row r="60" spans="3:6" ht="13.5" thickBot="1">
      <c r="C60" s="3">
        <f>+C50+C52+C58</f>
        <v>32383110</v>
      </c>
      <c r="D60" s="3"/>
      <c r="E60" s="3">
        <f>+E50+E52+E58</f>
        <v>25319807</v>
      </c>
      <c r="F60" s="1" t="s">
        <v>3</v>
      </c>
    </row>
    <row r="61" ht="13.5" thickTop="1">
      <c r="E61" s="1"/>
    </row>
    <row r="62" spans="2:5" ht="13.5" thickBot="1">
      <c r="B62" t="s">
        <v>20</v>
      </c>
      <c r="C62" s="8">
        <v>1.3</v>
      </c>
      <c r="E62" s="8">
        <f>(+E50-E38-E44)/E43</f>
        <v>1.0292692564745196</v>
      </c>
    </row>
    <row r="64" ht="12.75">
      <c r="B64" t="s">
        <v>0</v>
      </c>
    </row>
    <row r="66" ht="12.75">
      <c r="B66" t="s">
        <v>54</v>
      </c>
    </row>
    <row r="67" ht="12.75">
      <c r="B67" s="14" t="s">
        <v>96</v>
      </c>
    </row>
    <row r="69" spans="1:2" ht="12.75">
      <c r="A69">
        <v>1</v>
      </c>
      <c r="B69" s="7" t="s">
        <v>23</v>
      </c>
    </row>
    <row r="70" ht="12.75">
      <c r="B70" t="s">
        <v>24</v>
      </c>
    </row>
    <row r="71" ht="12.75">
      <c r="B71" t="s">
        <v>25</v>
      </c>
    </row>
    <row r="73" spans="1:2" ht="12.75">
      <c r="A73">
        <v>2</v>
      </c>
      <c r="B73" s="7" t="s">
        <v>49</v>
      </c>
    </row>
    <row r="74" ht="12.75">
      <c r="B74" t="s">
        <v>26</v>
      </c>
    </row>
    <row r="76" spans="1:2" ht="12.75">
      <c r="A76">
        <v>3</v>
      </c>
      <c r="B76" s="7" t="s">
        <v>27</v>
      </c>
    </row>
    <row r="77" ht="12.75">
      <c r="B77" t="s">
        <v>123</v>
      </c>
    </row>
    <row r="79" spans="1:2" ht="12.75">
      <c r="A79">
        <v>4</v>
      </c>
      <c r="B79" s="7" t="s">
        <v>28</v>
      </c>
    </row>
    <row r="80" ht="12.75">
      <c r="B80" t="s">
        <v>111</v>
      </c>
    </row>
    <row r="81" ht="12.75">
      <c r="B81" t="s">
        <v>112</v>
      </c>
    </row>
    <row r="82" ht="12.75">
      <c r="B82" t="s">
        <v>97</v>
      </c>
    </row>
    <row r="83" ht="12.75">
      <c r="B83" t="s">
        <v>3</v>
      </c>
    </row>
    <row r="84" spans="1:2" ht="12.75">
      <c r="A84">
        <v>5</v>
      </c>
      <c r="B84" s="7" t="s">
        <v>98</v>
      </c>
    </row>
    <row r="85" ht="12.75">
      <c r="B85" t="s">
        <v>138</v>
      </c>
    </row>
    <row r="87" spans="1:2" ht="12.75">
      <c r="A87">
        <v>6</v>
      </c>
      <c r="B87" s="7" t="s">
        <v>29</v>
      </c>
    </row>
    <row r="88" ht="12.75">
      <c r="B88" t="s">
        <v>169</v>
      </c>
    </row>
    <row r="90" spans="1:2" ht="12.75">
      <c r="A90">
        <v>7</v>
      </c>
      <c r="B90" s="7" t="s">
        <v>30</v>
      </c>
    </row>
    <row r="91" ht="12.75">
      <c r="B91" t="s">
        <v>31</v>
      </c>
    </row>
    <row r="93" spans="1:2" ht="12.75">
      <c r="A93">
        <v>8</v>
      </c>
      <c r="B93" s="7" t="s">
        <v>32</v>
      </c>
    </row>
    <row r="94" ht="12.75">
      <c r="B94" t="s">
        <v>131</v>
      </c>
    </row>
    <row r="95" ht="12.75">
      <c r="B95" t="s">
        <v>75</v>
      </c>
    </row>
    <row r="96" ht="12.75">
      <c r="B96" t="s">
        <v>132</v>
      </c>
    </row>
    <row r="97" ht="12.75">
      <c r="B97" t="s">
        <v>74</v>
      </c>
    </row>
    <row r="98" ht="12.75">
      <c r="B98" t="s">
        <v>3</v>
      </c>
    </row>
    <row r="99" ht="12.75">
      <c r="B99" t="s">
        <v>66</v>
      </c>
    </row>
    <row r="100" ht="12.75">
      <c r="B100" t="s">
        <v>61</v>
      </c>
    </row>
    <row r="102" ht="12.75">
      <c r="B102" t="s">
        <v>62</v>
      </c>
    </row>
    <row r="103" ht="12.75">
      <c r="B103" t="s">
        <v>63</v>
      </c>
    </row>
    <row r="105" ht="12.75">
      <c r="B105" t="s">
        <v>64</v>
      </c>
    </row>
    <row r="106" ht="12.75">
      <c r="B106" t="s">
        <v>65</v>
      </c>
    </row>
    <row r="107" ht="12.75">
      <c r="B107" t="s">
        <v>84</v>
      </c>
    </row>
    <row r="108" ht="12.75">
      <c r="B108" t="s">
        <v>85</v>
      </c>
    </row>
    <row r="109" ht="12.75">
      <c r="B109" t="s">
        <v>114</v>
      </c>
    </row>
    <row r="110" ht="12.75">
      <c r="B110" t="s">
        <v>115</v>
      </c>
    </row>
    <row r="111" ht="12.75">
      <c r="B111" t="s">
        <v>86</v>
      </c>
    </row>
    <row r="113" ht="12.75">
      <c r="B113" t="s">
        <v>77</v>
      </c>
    </row>
    <row r="114" ht="12.75">
      <c r="B114" t="s">
        <v>133</v>
      </c>
    </row>
    <row r="115" ht="12.75">
      <c r="B115" t="s">
        <v>155</v>
      </c>
    </row>
    <row r="116" ht="12.75">
      <c r="B116" s="9" t="s">
        <v>156</v>
      </c>
    </row>
    <row r="117" ht="12.75">
      <c r="B117" t="s">
        <v>141</v>
      </c>
    </row>
    <row r="119" spans="2:5" ht="12.75">
      <c r="B119" s="16" t="s">
        <v>157</v>
      </c>
      <c r="C119" s="16"/>
      <c r="D119" s="16"/>
      <c r="E119" s="16"/>
    </row>
    <row r="120" spans="2:6" ht="12.75">
      <c r="B120" s="16" t="s">
        <v>126</v>
      </c>
      <c r="C120" s="16"/>
      <c r="D120" s="16"/>
      <c r="E120" s="16"/>
      <c r="F120" t="s">
        <v>3</v>
      </c>
    </row>
    <row r="121" spans="2:5" ht="12.75">
      <c r="B121" s="16" t="s">
        <v>159</v>
      </c>
      <c r="C121" s="16"/>
      <c r="D121" s="16"/>
      <c r="E121" s="16"/>
    </row>
    <row r="122" spans="2:5" ht="12.75">
      <c r="B122" s="16" t="s">
        <v>158</v>
      </c>
      <c r="C122" s="16"/>
      <c r="D122" s="16"/>
      <c r="E122" s="16"/>
    </row>
    <row r="123" spans="2:5" ht="12.75">
      <c r="B123" s="16" t="s">
        <v>160</v>
      </c>
      <c r="C123" s="16"/>
      <c r="D123" s="16"/>
      <c r="E123" s="16"/>
    </row>
    <row r="124" spans="2:5" ht="12.75">
      <c r="B124" s="16" t="s">
        <v>127</v>
      </c>
      <c r="C124" s="16"/>
      <c r="D124" s="16"/>
      <c r="E124" s="16"/>
    </row>
    <row r="125" spans="2:5" ht="12.75">
      <c r="B125" s="16"/>
      <c r="C125" s="16"/>
      <c r="D125" s="16"/>
      <c r="E125" s="16"/>
    </row>
    <row r="126" spans="2:5" ht="12.75">
      <c r="B126" s="16" t="s">
        <v>161</v>
      </c>
      <c r="C126" s="16"/>
      <c r="D126" s="16"/>
      <c r="E126" s="16"/>
    </row>
    <row r="127" spans="2:5" ht="12.75">
      <c r="B127" s="16" t="s">
        <v>116</v>
      </c>
      <c r="C127" s="16"/>
      <c r="D127" s="16"/>
      <c r="E127" s="16"/>
    </row>
    <row r="128" spans="2:5" ht="12.75">
      <c r="B128" s="16" t="s">
        <v>162</v>
      </c>
      <c r="C128" s="16"/>
      <c r="D128" s="16"/>
      <c r="E128" s="16"/>
    </row>
    <row r="130" ht="12.75">
      <c r="B130" s="16" t="s">
        <v>163</v>
      </c>
    </row>
    <row r="131" ht="12.75">
      <c r="B131" s="16" t="s">
        <v>177</v>
      </c>
    </row>
    <row r="132" ht="12.75">
      <c r="B132" s="9" t="s">
        <v>164</v>
      </c>
    </row>
    <row r="133" ht="12.75">
      <c r="B133" s="9" t="s">
        <v>165</v>
      </c>
    </row>
    <row r="134" ht="12.75">
      <c r="B134" s="9"/>
    </row>
    <row r="135" spans="2:3" ht="12.75">
      <c r="B135" s="9" t="s">
        <v>106</v>
      </c>
      <c r="C135" s="17">
        <v>11798866</v>
      </c>
    </row>
    <row r="136" spans="2:3" ht="12.75">
      <c r="B136" s="9" t="s">
        <v>107</v>
      </c>
      <c r="C136" s="19">
        <v>5224378</v>
      </c>
    </row>
    <row r="137" spans="2:3" ht="12.75">
      <c r="B137" s="9" t="s">
        <v>108</v>
      </c>
      <c r="C137" s="17">
        <f>SUM(C135:C136)</f>
        <v>17023244</v>
      </c>
    </row>
    <row r="138" spans="2:3" ht="12.75">
      <c r="B138" s="9" t="s">
        <v>109</v>
      </c>
      <c r="C138" s="19">
        <v>14556000</v>
      </c>
    </row>
    <row r="139" spans="2:3" ht="12.75">
      <c r="B139" s="9" t="s">
        <v>110</v>
      </c>
      <c r="C139" s="17">
        <f>+C137-C138</f>
        <v>2467244</v>
      </c>
    </row>
    <row r="140" spans="2:3" ht="12.75">
      <c r="B140" s="9"/>
      <c r="C140" s="17"/>
    </row>
    <row r="141" spans="2:3" ht="12.75">
      <c r="B141" s="9" t="s">
        <v>128</v>
      </c>
      <c r="C141" s="17"/>
    </row>
    <row r="142" spans="2:3" ht="12.75">
      <c r="B142" s="9" t="s">
        <v>170</v>
      </c>
      <c r="C142" s="17"/>
    </row>
    <row r="143" spans="2:3" ht="12.75">
      <c r="B143" s="9"/>
      <c r="C143" s="17"/>
    </row>
    <row r="144" spans="1:2" ht="12.75">
      <c r="A144">
        <v>9</v>
      </c>
      <c r="B144" s="7" t="s">
        <v>44</v>
      </c>
    </row>
    <row r="145" ht="12.75">
      <c r="B145" t="s">
        <v>45</v>
      </c>
    </row>
    <row r="146" ht="12.75">
      <c r="B146" t="s">
        <v>46</v>
      </c>
    </row>
    <row r="147" ht="12.75">
      <c r="B147" t="s">
        <v>47</v>
      </c>
    </row>
    <row r="149" spans="1:2" ht="12.75">
      <c r="A149">
        <v>10</v>
      </c>
      <c r="B149" s="7" t="s">
        <v>33</v>
      </c>
    </row>
    <row r="150" ht="12.75">
      <c r="B150" s="9" t="s">
        <v>105</v>
      </c>
    </row>
    <row r="152" ht="12.75">
      <c r="C152" s="6" t="s">
        <v>34</v>
      </c>
    </row>
    <row r="153" ht="12.75">
      <c r="B153" s="7" t="s">
        <v>70</v>
      </c>
    </row>
    <row r="154" spans="2:3" ht="12.75">
      <c r="B154" t="s">
        <v>72</v>
      </c>
      <c r="C154">
        <v>0</v>
      </c>
    </row>
    <row r="155" spans="2:3" ht="13.5" thickBot="1">
      <c r="B155" t="s">
        <v>73</v>
      </c>
      <c r="C155">
        <v>0</v>
      </c>
    </row>
    <row r="156" ht="13.5" thickBot="1">
      <c r="C156" s="13">
        <f>SUM(C154:C155)</f>
        <v>0</v>
      </c>
    </row>
    <row r="158" ht="12.75">
      <c r="B158" s="7" t="s">
        <v>71</v>
      </c>
    </row>
    <row r="159" spans="2:3" ht="12.75">
      <c r="B159" t="s">
        <v>72</v>
      </c>
      <c r="C159" s="5">
        <f>+C30/1000</f>
        <v>0</v>
      </c>
    </row>
    <row r="160" spans="2:3" ht="13.5" thickBot="1">
      <c r="B160" t="s">
        <v>73</v>
      </c>
      <c r="C160" s="1">
        <f>(+C27+C32)/1000</f>
        <v>32085.697</v>
      </c>
    </row>
    <row r="161" ht="13.5" thickBot="1">
      <c r="C161" s="15">
        <f>SUM(C159:C160)</f>
        <v>32085.697</v>
      </c>
    </row>
    <row r="163" spans="1:2" ht="12.75">
      <c r="A163">
        <v>11</v>
      </c>
      <c r="B163" s="7" t="s">
        <v>35</v>
      </c>
    </row>
    <row r="164" ht="12.75">
      <c r="B164" t="s">
        <v>67</v>
      </c>
    </row>
    <row r="166" spans="1:2" ht="12.75">
      <c r="A166">
        <v>12</v>
      </c>
      <c r="B166" s="7" t="s">
        <v>36</v>
      </c>
    </row>
    <row r="167" ht="12.75">
      <c r="B167" t="s">
        <v>104</v>
      </c>
    </row>
    <row r="168" ht="12.75">
      <c r="B168" t="s">
        <v>103</v>
      </c>
    </row>
    <row r="169" ht="12.75">
      <c r="B169" t="s">
        <v>37</v>
      </c>
    </row>
    <row r="171" spans="1:2" ht="12.75">
      <c r="A171">
        <v>13</v>
      </c>
      <c r="B171" s="7" t="s">
        <v>38</v>
      </c>
    </row>
    <row r="172" ht="12.75">
      <c r="B172" t="s">
        <v>93</v>
      </c>
    </row>
    <row r="173" ht="12.75">
      <c r="B173" t="s">
        <v>89</v>
      </c>
    </row>
    <row r="174" ht="12.75">
      <c r="B174" t="s">
        <v>90</v>
      </c>
    </row>
    <row r="176" ht="12.75">
      <c r="B176" t="s">
        <v>92</v>
      </c>
    </row>
    <row r="177" ht="12.75">
      <c r="B177" t="s">
        <v>87</v>
      </c>
    </row>
    <row r="178" ht="12.75">
      <c r="B178" t="s">
        <v>88</v>
      </c>
    </row>
    <row r="180" spans="1:2" ht="12.75">
      <c r="A180">
        <v>14</v>
      </c>
      <c r="B180" s="7" t="s">
        <v>134</v>
      </c>
    </row>
    <row r="181" ht="12.75">
      <c r="B181" t="s">
        <v>135</v>
      </c>
    </row>
    <row r="183" spans="1:2" ht="12.75">
      <c r="A183">
        <v>15</v>
      </c>
      <c r="B183" s="7" t="s">
        <v>48</v>
      </c>
    </row>
    <row r="184" ht="12.75">
      <c r="B184" s="7" t="s">
        <v>76</v>
      </c>
    </row>
    <row r="185" spans="2:5" ht="12.75">
      <c r="B185" s="16" t="s">
        <v>166</v>
      </c>
      <c r="C185" s="16"/>
      <c r="D185" s="16"/>
      <c r="E185" s="16"/>
    </row>
    <row r="186" spans="2:5" ht="12.75">
      <c r="B186" s="16" t="s">
        <v>167</v>
      </c>
      <c r="C186" s="16"/>
      <c r="D186" s="16"/>
      <c r="E186" s="16"/>
    </row>
    <row r="187" spans="2:5" ht="12.75">
      <c r="B187" s="16" t="s">
        <v>172</v>
      </c>
      <c r="C187" s="16"/>
      <c r="D187" s="16"/>
      <c r="E187" s="16"/>
    </row>
    <row r="188" spans="2:5" ht="12.75">
      <c r="B188" s="16" t="s">
        <v>168</v>
      </c>
      <c r="C188" s="16"/>
      <c r="D188" s="16"/>
      <c r="E188" s="16"/>
    </row>
    <row r="190" spans="1:2" ht="12.75">
      <c r="A190">
        <v>16</v>
      </c>
      <c r="B190" s="7" t="s">
        <v>39</v>
      </c>
    </row>
    <row r="191" spans="2:6" ht="12.75">
      <c r="B191" s="16" t="s">
        <v>174</v>
      </c>
      <c r="C191" s="16"/>
      <c r="D191" s="16"/>
      <c r="E191" s="16"/>
      <c r="F191" t="s">
        <v>3</v>
      </c>
    </row>
    <row r="192" spans="2:6" ht="12.75">
      <c r="B192" s="16" t="s">
        <v>173</v>
      </c>
      <c r="C192" s="16"/>
      <c r="D192" s="16"/>
      <c r="E192" s="16"/>
      <c r="F192" t="s">
        <v>3</v>
      </c>
    </row>
    <row r="193" spans="2:6" ht="12.75">
      <c r="B193" s="16" t="s">
        <v>171</v>
      </c>
      <c r="C193" s="16"/>
      <c r="D193" s="16"/>
      <c r="E193" s="16"/>
      <c r="F193" t="s">
        <v>3</v>
      </c>
    </row>
    <row r="194" spans="2:6" ht="12.75">
      <c r="B194" s="16" t="s">
        <v>175</v>
      </c>
      <c r="C194" s="16"/>
      <c r="D194" s="16"/>
      <c r="E194" s="16"/>
      <c r="F194" t="s">
        <v>3</v>
      </c>
    </row>
    <row r="195" ht="12.75">
      <c r="B195" t="s">
        <v>3</v>
      </c>
    </row>
    <row r="196" spans="1:2" ht="12.75">
      <c r="A196">
        <v>17</v>
      </c>
      <c r="B196" s="7" t="s">
        <v>99</v>
      </c>
    </row>
    <row r="197" ht="12.75">
      <c r="B197" t="s">
        <v>101</v>
      </c>
    </row>
    <row r="198" ht="12.75">
      <c r="B198" t="s">
        <v>102</v>
      </c>
    </row>
    <row r="199" ht="12.75">
      <c r="B199" t="s">
        <v>100</v>
      </c>
    </row>
    <row r="201" spans="1:2" ht="12.75">
      <c r="A201">
        <v>18</v>
      </c>
      <c r="B201" s="7" t="s">
        <v>43</v>
      </c>
    </row>
    <row r="202" ht="12.75">
      <c r="B202" t="s">
        <v>51</v>
      </c>
    </row>
    <row r="204" spans="1:2" ht="12.75">
      <c r="A204">
        <v>19</v>
      </c>
      <c r="B204" s="7" t="s">
        <v>40</v>
      </c>
    </row>
    <row r="205" spans="2:5" ht="12.75">
      <c r="B205" s="16" t="s">
        <v>178</v>
      </c>
      <c r="C205" s="16"/>
      <c r="D205" s="16"/>
      <c r="E205" s="16"/>
    </row>
    <row r="206" spans="2:5" ht="12.75">
      <c r="B206" s="16" t="s">
        <v>176</v>
      </c>
      <c r="C206" s="16"/>
      <c r="D206" s="16"/>
      <c r="E206" s="16"/>
    </row>
    <row r="207" spans="2:5" ht="12.75">
      <c r="B207" s="16"/>
      <c r="C207" s="16"/>
      <c r="D207" s="16"/>
      <c r="E207" s="16"/>
    </row>
    <row r="208" spans="1:2" ht="12.75">
      <c r="A208">
        <v>20</v>
      </c>
      <c r="B208" s="7" t="s">
        <v>91</v>
      </c>
    </row>
    <row r="209" ht="12.75">
      <c r="B209" s="16" t="s">
        <v>94</v>
      </c>
    </row>
    <row r="211" spans="1:2" ht="12.75">
      <c r="A211">
        <v>21</v>
      </c>
      <c r="B211" s="7" t="s">
        <v>41</v>
      </c>
    </row>
    <row r="212" ht="12.75">
      <c r="B212" t="s">
        <v>42</v>
      </c>
    </row>
  </sheetData>
  <printOptions/>
  <pageMargins left="0.75" right="0.75" top="1" bottom="1" header="0.5" footer="0.5"/>
  <pageSetup horizontalDpi="600" verticalDpi="600" orientation="portrait" paperSize="9" scale="85" r:id="rId1"/>
  <rowBreaks count="3" manualBreakCount="3">
    <brk id="62" max="4" man="1"/>
    <brk id="124" max="4" man="1"/>
    <brk id="1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zoomScale="85" zoomScaleNormal="85" zoomScaleSheetLayoutView="70" workbookViewId="0" topLeftCell="A1">
      <selection activeCell="A1" sqref="A1:F16384"/>
    </sheetView>
  </sheetViews>
  <sheetFormatPr defaultColWidth="9.140625" defaultRowHeight="12.75"/>
  <cols>
    <col min="2" max="2" width="43.421875" style="0" customWidth="1"/>
    <col min="3" max="3" width="20.28125" style="0" customWidth="1"/>
    <col min="4" max="4" width="3.00390625" style="0" customWidth="1"/>
    <col min="5" max="5" width="20.28125" style="0" customWidth="1"/>
    <col min="6" max="6" width="11.57421875" style="0" bestFit="1" customWidth="1"/>
  </cols>
  <sheetData>
    <row r="1" ht="12.75">
      <c r="B1" s="6" t="s">
        <v>0</v>
      </c>
    </row>
    <row r="2" ht="12.75">
      <c r="B2" s="11">
        <v>37256</v>
      </c>
    </row>
    <row r="3" ht="12.75">
      <c r="B3" s="6" t="s">
        <v>1</v>
      </c>
    </row>
    <row r="5" ht="12.75">
      <c r="B5" t="s">
        <v>139</v>
      </c>
    </row>
    <row r="7" spans="3:5" ht="12.75">
      <c r="C7" s="6" t="s">
        <v>55</v>
      </c>
      <c r="E7" s="6" t="s">
        <v>56</v>
      </c>
    </row>
    <row r="8" spans="3:5" ht="12.75">
      <c r="C8" s="6" t="s">
        <v>60</v>
      </c>
      <c r="E8" s="6" t="s">
        <v>57</v>
      </c>
    </row>
    <row r="9" spans="3:5" ht="12.75">
      <c r="C9" s="12" t="s">
        <v>58</v>
      </c>
      <c r="E9" s="6" t="s">
        <v>59</v>
      </c>
    </row>
    <row r="10" spans="3:5" ht="12.75">
      <c r="C10" s="11">
        <v>37256</v>
      </c>
      <c r="D10" s="6"/>
      <c r="E10" s="11">
        <v>36981</v>
      </c>
    </row>
    <row r="12" spans="1:5" ht="12.75">
      <c r="A12">
        <v>1</v>
      </c>
      <c r="B12" s="7" t="s">
        <v>15</v>
      </c>
      <c r="C12" s="1">
        <v>26214114</v>
      </c>
      <c r="D12" s="1"/>
      <c r="E12" s="1">
        <v>26181314</v>
      </c>
    </row>
    <row r="13" spans="1:5" ht="12.75">
      <c r="A13">
        <v>2</v>
      </c>
      <c r="B13" s="7" t="s">
        <v>21</v>
      </c>
      <c r="C13" s="1">
        <v>0</v>
      </c>
      <c r="D13" s="1"/>
      <c r="E13" s="1">
        <v>0</v>
      </c>
    </row>
    <row r="15" spans="1:5" ht="12.75">
      <c r="A15">
        <v>3</v>
      </c>
      <c r="B15" s="7" t="s">
        <v>22</v>
      </c>
      <c r="C15" s="1">
        <v>0</v>
      </c>
      <c r="D15" s="1"/>
      <c r="E15" s="1">
        <v>0</v>
      </c>
    </row>
    <row r="17" spans="1:2" ht="12.75">
      <c r="A17">
        <v>4</v>
      </c>
      <c r="B17" s="10" t="s">
        <v>53</v>
      </c>
    </row>
    <row r="18" spans="2:5" ht="12.75">
      <c r="B18" t="s">
        <v>82</v>
      </c>
      <c r="C18" s="1">
        <v>16596119</v>
      </c>
      <c r="D18" s="1"/>
      <c r="E18" s="1">
        <v>12110096</v>
      </c>
    </row>
    <row r="19" spans="2:5" ht="12.75">
      <c r="B19" t="s">
        <v>83</v>
      </c>
      <c r="C19" s="1">
        <v>2000</v>
      </c>
      <c r="D19" s="1"/>
      <c r="E19" s="1">
        <v>2000</v>
      </c>
    </row>
    <row r="20" spans="2:5" ht="12.75">
      <c r="B20" t="s">
        <v>7</v>
      </c>
      <c r="C20" s="1">
        <v>20760477</v>
      </c>
      <c r="D20" s="1"/>
      <c r="E20" s="1">
        <v>17918074</v>
      </c>
    </row>
    <row r="21" spans="2:5" ht="12.75">
      <c r="B21" t="s">
        <v>8</v>
      </c>
      <c r="C21" s="1">
        <f>1067421+244186+556284</f>
        <v>1867891</v>
      </c>
      <c r="D21" s="1"/>
      <c r="E21" s="1">
        <f>729971+356019+370405</f>
        <v>1456395</v>
      </c>
    </row>
    <row r="22" spans="2:5" ht="12.75">
      <c r="B22" t="s">
        <v>9</v>
      </c>
      <c r="C22" s="1">
        <v>554939</v>
      </c>
      <c r="D22" s="1"/>
      <c r="E22" s="1">
        <v>547044</v>
      </c>
    </row>
    <row r="23" spans="2:5" ht="12.75">
      <c r="B23" t="s">
        <v>10</v>
      </c>
      <c r="C23" s="1">
        <v>10141233</v>
      </c>
      <c r="D23" s="1"/>
      <c r="E23" s="1">
        <v>2022775</v>
      </c>
    </row>
    <row r="24" spans="3:6" ht="12.75">
      <c r="C24" s="2">
        <f>SUM(C18:C23)</f>
        <v>49922659</v>
      </c>
      <c r="D24" s="2"/>
      <c r="E24" s="2">
        <f>SUM(E18:E23)</f>
        <v>34056384</v>
      </c>
      <c r="F24" s="1" t="s">
        <v>3</v>
      </c>
    </row>
    <row r="25" spans="1:2" ht="12.75">
      <c r="A25">
        <v>5</v>
      </c>
      <c r="B25" s="10" t="s">
        <v>52</v>
      </c>
    </row>
    <row r="26" spans="2:5" ht="12.75">
      <c r="B26" t="s">
        <v>11</v>
      </c>
      <c r="C26" s="1">
        <v>389546</v>
      </c>
      <c r="D26" s="1"/>
      <c r="E26" s="1">
        <v>1455058</v>
      </c>
    </row>
    <row r="27" spans="2:5" ht="12.75">
      <c r="B27" t="s">
        <v>12</v>
      </c>
      <c r="C27" s="1">
        <v>31814935</v>
      </c>
      <c r="D27" s="1"/>
      <c r="E27" s="1">
        <v>19634566</v>
      </c>
    </row>
    <row r="28" spans="2:5" ht="12.75">
      <c r="B28" t="s">
        <v>81</v>
      </c>
      <c r="C28" s="1">
        <v>7453000</v>
      </c>
      <c r="D28" s="1"/>
      <c r="E28" s="1">
        <v>7953000</v>
      </c>
    </row>
    <row r="29" spans="2:6" ht="12.75">
      <c r="B29" t="s">
        <v>13</v>
      </c>
      <c r="C29" s="1">
        <f>2296561+147605+1020361</f>
        <v>3464527</v>
      </c>
      <c r="D29" s="1"/>
      <c r="E29" s="1">
        <f>223780+2068468+147605</f>
        <v>2439853</v>
      </c>
      <c r="F29" s="1" t="s">
        <v>3</v>
      </c>
    </row>
    <row r="30" spans="2:5" ht="12.75">
      <c r="B30" t="s">
        <v>14</v>
      </c>
      <c r="C30" s="1">
        <v>0</v>
      </c>
      <c r="D30" s="1"/>
      <c r="E30" s="1">
        <v>294792</v>
      </c>
    </row>
    <row r="31" spans="2:6" ht="12.75">
      <c r="B31" t="s">
        <v>5</v>
      </c>
      <c r="C31" s="1">
        <v>351194</v>
      </c>
      <c r="D31" s="1"/>
      <c r="E31" s="1">
        <v>383470</v>
      </c>
      <c r="F31" s="1" t="s">
        <v>3</v>
      </c>
    </row>
    <row r="32" spans="2:5" ht="12.75">
      <c r="B32" t="s">
        <v>6</v>
      </c>
      <c r="C32" s="1">
        <v>270762</v>
      </c>
      <c r="D32" s="1"/>
      <c r="E32" s="1">
        <v>2747453</v>
      </c>
    </row>
    <row r="33" spans="2:5" ht="12.75">
      <c r="B33" t="s">
        <v>2</v>
      </c>
      <c r="C33" s="1">
        <v>9699</v>
      </c>
      <c r="D33" s="1"/>
      <c r="E33" s="1">
        <v>9699</v>
      </c>
    </row>
    <row r="34" spans="2:5" ht="12.75">
      <c r="B34" t="s">
        <v>3</v>
      </c>
      <c r="C34" s="1" t="s">
        <v>3</v>
      </c>
      <c r="D34" s="1"/>
      <c r="E34" s="1" t="s">
        <v>3</v>
      </c>
    </row>
    <row r="35" spans="3:6" ht="12.75">
      <c r="C35" s="2">
        <f>SUM(C26:C34)</f>
        <v>43753663</v>
      </c>
      <c r="D35" s="2"/>
      <c r="E35" s="2">
        <f>SUM(E26:E34)</f>
        <v>34917891</v>
      </c>
      <c r="F35" s="1" t="s">
        <v>3</v>
      </c>
    </row>
    <row r="36" spans="3:5" ht="12.75">
      <c r="C36" s="5"/>
      <c r="D36" s="5"/>
      <c r="E36" s="5"/>
    </row>
    <row r="37" spans="1:5" ht="12.75">
      <c r="A37">
        <v>6</v>
      </c>
      <c r="B37" s="7" t="s">
        <v>16</v>
      </c>
      <c r="C37" s="5">
        <f>+C24-C35</f>
        <v>6168996</v>
      </c>
      <c r="D37" s="5"/>
      <c r="E37" s="5">
        <f>+E24-E35</f>
        <v>-861507</v>
      </c>
    </row>
    <row r="38" spans="1:5" ht="12.75">
      <c r="A38">
        <v>7</v>
      </c>
      <c r="B38" s="7" t="s">
        <v>17</v>
      </c>
      <c r="C38" s="1">
        <v>0</v>
      </c>
      <c r="D38" s="1"/>
      <c r="E38" s="1">
        <v>0</v>
      </c>
    </row>
    <row r="39" spans="3:5" ht="13.5" thickBot="1">
      <c r="C39" s="3">
        <f>+C12+C15+C37+C38</f>
        <v>32383110</v>
      </c>
      <c r="D39" s="3"/>
      <c r="E39" s="3">
        <f>+E12+E15+E37+E38</f>
        <v>25319807</v>
      </c>
    </row>
    <row r="40" spans="3:5" ht="13.5" thickTop="1">
      <c r="C40" s="1">
        <f>+C39-C60</f>
        <v>0</v>
      </c>
      <c r="D40" s="1"/>
      <c r="E40" s="1">
        <f>+E39-E60</f>
        <v>0</v>
      </c>
    </row>
    <row r="42" spans="1:2" ht="12.75">
      <c r="A42">
        <v>8</v>
      </c>
      <c r="B42" s="7" t="s">
        <v>78</v>
      </c>
    </row>
    <row r="43" spans="2:5" ht="12.75">
      <c r="B43" t="s">
        <v>79</v>
      </c>
      <c r="C43" s="1">
        <v>24288000</v>
      </c>
      <c r="D43" s="1"/>
      <c r="E43" s="1">
        <v>23940000</v>
      </c>
    </row>
    <row r="44" spans="2:5" ht="12.75">
      <c r="B44" s="9" t="s">
        <v>95</v>
      </c>
      <c r="C44" s="17">
        <v>8377041</v>
      </c>
      <c r="E44">
        <v>0</v>
      </c>
    </row>
    <row r="45" ht="12.75">
      <c r="B45" s="9"/>
    </row>
    <row r="46" ht="12.75">
      <c r="B46" s="10" t="s">
        <v>50</v>
      </c>
    </row>
    <row r="47" spans="2:5" ht="12.75">
      <c r="B47" t="s">
        <v>4</v>
      </c>
      <c r="C47" s="1">
        <v>5929566</v>
      </c>
      <c r="D47" s="1"/>
      <c r="E47" s="1">
        <v>5877366</v>
      </c>
    </row>
    <row r="48" spans="2:5" ht="12.75">
      <c r="B48" t="s">
        <v>80</v>
      </c>
      <c r="C48" s="1">
        <v>-7005241</v>
      </c>
      <c r="D48" s="1"/>
      <c r="E48" s="1">
        <v>-5176660</v>
      </c>
    </row>
    <row r="49" spans="2:5" ht="12.75">
      <c r="B49" s="1" t="s">
        <v>3</v>
      </c>
      <c r="C49" s="4"/>
      <c r="D49" s="4"/>
      <c r="E49" s="4"/>
    </row>
    <row r="50" spans="3:5" ht="12.75">
      <c r="C50" s="1">
        <f>SUM(C43:C49)</f>
        <v>31589366</v>
      </c>
      <c r="D50" s="1"/>
      <c r="E50" s="1">
        <f>SUM(E43:E49)</f>
        <v>24640706</v>
      </c>
    </row>
    <row r="51" spans="3:5" ht="12.75">
      <c r="C51" s="1"/>
      <c r="D51" s="1"/>
      <c r="E51" s="1"/>
    </row>
    <row r="52" spans="1:5" ht="12.75">
      <c r="A52">
        <v>9</v>
      </c>
      <c r="B52" s="7" t="s">
        <v>18</v>
      </c>
      <c r="C52" s="1">
        <v>152502</v>
      </c>
      <c r="D52" s="1"/>
      <c r="E52" s="1">
        <v>152502</v>
      </c>
    </row>
    <row r="53" ht="12.75">
      <c r="C53" s="1" t="s">
        <v>3</v>
      </c>
    </row>
    <row r="54" spans="1:2" ht="12.75">
      <c r="A54">
        <v>10</v>
      </c>
      <c r="B54" s="10" t="s">
        <v>19</v>
      </c>
    </row>
    <row r="55" spans="2:5" ht="12.75">
      <c r="B55" t="s">
        <v>122</v>
      </c>
      <c r="C55" s="1">
        <v>0</v>
      </c>
      <c r="D55" s="1"/>
      <c r="E55" s="1">
        <v>0</v>
      </c>
    </row>
    <row r="56" spans="2:5" ht="12.75">
      <c r="B56" t="s">
        <v>68</v>
      </c>
      <c r="C56" s="1">
        <v>0</v>
      </c>
      <c r="D56" s="1"/>
      <c r="E56" s="1">
        <v>0</v>
      </c>
    </row>
    <row r="57" spans="2:5" ht="12.75">
      <c r="B57" t="s">
        <v>69</v>
      </c>
      <c r="C57" s="1">
        <v>641242</v>
      </c>
      <c r="D57" s="1"/>
      <c r="E57" s="1">
        <v>526599</v>
      </c>
    </row>
    <row r="58" spans="2:5" ht="12.75">
      <c r="B58" t="s">
        <v>3</v>
      </c>
      <c r="C58" s="2">
        <f>SUM(C55:C57)</f>
        <v>641242</v>
      </c>
      <c r="D58" s="2"/>
      <c r="E58" s="2">
        <f>SUM(E55:E57)</f>
        <v>526599</v>
      </c>
    </row>
    <row r="60" spans="3:6" ht="13.5" thickBot="1">
      <c r="C60" s="3">
        <f>+C50+C52+C58</f>
        <v>32383110</v>
      </c>
      <c r="D60" s="3"/>
      <c r="E60" s="3">
        <f>+E50+E52+E58</f>
        <v>25319807</v>
      </c>
      <c r="F60" s="1" t="s">
        <v>3</v>
      </c>
    </row>
    <row r="61" ht="13.5" thickTop="1">
      <c r="E61" s="1"/>
    </row>
    <row r="62" spans="2:5" ht="13.5" thickBot="1">
      <c r="B62" t="s">
        <v>20</v>
      </c>
      <c r="C62" s="8">
        <f>(+C50-C38-C44)/C43</f>
        <v>0.9557116683135705</v>
      </c>
      <c r="E62" s="8">
        <f>(+E50-E38-E44)/E43</f>
        <v>1.0292692564745196</v>
      </c>
    </row>
    <row r="64" ht="12.75">
      <c r="C64" s="18" t="s">
        <v>3</v>
      </c>
    </row>
    <row r="66" ht="12.75">
      <c r="C66" t="s">
        <v>3</v>
      </c>
    </row>
    <row r="67" ht="12.75">
      <c r="B67" t="s">
        <v>0</v>
      </c>
    </row>
    <row r="69" ht="12.75">
      <c r="B69" t="s">
        <v>54</v>
      </c>
    </row>
    <row r="70" ht="12.75">
      <c r="B70" s="14" t="s">
        <v>96</v>
      </c>
    </row>
    <row r="72" spans="1:2" ht="12.75">
      <c r="A72">
        <v>1</v>
      </c>
      <c r="B72" s="7" t="s">
        <v>23</v>
      </c>
    </row>
    <row r="73" ht="12.75">
      <c r="B73" t="s">
        <v>24</v>
      </c>
    </row>
    <row r="74" ht="12.75">
      <c r="B74" t="s">
        <v>25</v>
      </c>
    </row>
    <row r="76" spans="1:2" ht="12.75">
      <c r="A76">
        <v>2</v>
      </c>
      <c r="B76" s="7" t="s">
        <v>49</v>
      </c>
    </row>
    <row r="77" ht="12.75">
      <c r="B77" t="s">
        <v>26</v>
      </c>
    </row>
    <row r="79" spans="1:2" ht="12.75">
      <c r="A79">
        <v>3</v>
      </c>
      <c r="B79" s="7" t="s">
        <v>27</v>
      </c>
    </row>
    <row r="80" ht="12.75">
      <c r="B80" t="s">
        <v>123</v>
      </c>
    </row>
    <row r="82" spans="1:2" ht="12.75">
      <c r="A82">
        <v>4</v>
      </c>
      <c r="B82" s="7" t="s">
        <v>28</v>
      </c>
    </row>
    <row r="83" ht="12.75">
      <c r="B83" t="s">
        <v>111</v>
      </c>
    </row>
    <row r="84" ht="12.75">
      <c r="B84" t="s">
        <v>112</v>
      </c>
    </row>
    <row r="85" ht="12.75">
      <c r="B85" t="s">
        <v>97</v>
      </c>
    </row>
    <row r="86" ht="12.75">
      <c r="B86" t="s">
        <v>3</v>
      </c>
    </row>
    <row r="87" spans="1:2" ht="12.75">
      <c r="A87">
        <v>5</v>
      </c>
      <c r="B87" s="7" t="s">
        <v>98</v>
      </c>
    </row>
    <row r="88" ht="12.75">
      <c r="B88" t="s">
        <v>138</v>
      </c>
    </row>
    <row r="90" spans="1:2" ht="12.75">
      <c r="A90">
        <v>7</v>
      </c>
      <c r="B90" s="7" t="s">
        <v>29</v>
      </c>
    </row>
    <row r="91" ht="12.75">
      <c r="B91" t="s">
        <v>113</v>
      </c>
    </row>
    <row r="93" spans="1:2" ht="12.75">
      <c r="A93">
        <v>7</v>
      </c>
      <c r="B93" s="7" t="s">
        <v>30</v>
      </c>
    </row>
    <row r="94" ht="12.75">
      <c r="B94" t="s">
        <v>31</v>
      </c>
    </row>
    <row r="96" spans="1:2" ht="12.75">
      <c r="A96">
        <v>8</v>
      </c>
      <c r="B96" s="7" t="s">
        <v>32</v>
      </c>
    </row>
    <row r="97" ht="12.75">
      <c r="B97" t="s">
        <v>131</v>
      </c>
    </row>
    <row r="98" ht="12.75">
      <c r="B98" t="s">
        <v>75</v>
      </c>
    </row>
    <row r="99" ht="12.75">
      <c r="B99" t="s">
        <v>132</v>
      </c>
    </row>
    <row r="100" ht="12.75">
      <c r="B100" t="s">
        <v>74</v>
      </c>
    </row>
    <row r="101" ht="12.75">
      <c r="B101" t="s">
        <v>3</v>
      </c>
    </row>
    <row r="102" ht="12.75">
      <c r="B102" t="s">
        <v>66</v>
      </c>
    </row>
    <row r="103" ht="12.75">
      <c r="B103" t="s">
        <v>61</v>
      </c>
    </row>
    <row r="105" ht="12.75">
      <c r="B105" t="s">
        <v>62</v>
      </c>
    </row>
    <row r="106" ht="12.75">
      <c r="B106" t="s">
        <v>63</v>
      </c>
    </row>
    <row r="108" ht="12.75">
      <c r="B108" t="s">
        <v>64</v>
      </c>
    </row>
    <row r="109" ht="12.75">
      <c r="B109" t="s">
        <v>65</v>
      </c>
    </row>
    <row r="110" ht="12.75">
      <c r="B110" t="s">
        <v>84</v>
      </c>
    </row>
    <row r="111" ht="12.75">
      <c r="B111" t="s">
        <v>85</v>
      </c>
    </row>
    <row r="112" ht="12.75">
      <c r="B112" t="s">
        <v>114</v>
      </c>
    </row>
    <row r="113" ht="12.75">
      <c r="B113" t="s">
        <v>115</v>
      </c>
    </row>
    <row r="114" ht="12.75">
      <c r="B114" t="s">
        <v>86</v>
      </c>
    </row>
    <row r="116" ht="12.75">
      <c r="B116" t="s">
        <v>77</v>
      </c>
    </row>
    <row r="117" ht="12.75">
      <c r="B117" t="s">
        <v>133</v>
      </c>
    </row>
    <row r="118" ht="12.75">
      <c r="B118" t="s">
        <v>140</v>
      </c>
    </row>
    <row r="119" ht="12.75">
      <c r="B119" s="20" t="s">
        <v>152</v>
      </c>
    </row>
    <row r="120" ht="12.75">
      <c r="B120" t="s">
        <v>141</v>
      </c>
    </row>
    <row r="122" spans="2:5" ht="12.75">
      <c r="B122" s="16" t="s">
        <v>142</v>
      </c>
      <c r="C122" s="16"/>
      <c r="D122" s="16"/>
      <c r="E122" s="16"/>
    </row>
    <row r="123" spans="2:6" ht="12.75">
      <c r="B123" s="16" t="s">
        <v>126</v>
      </c>
      <c r="C123" s="16"/>
      <c r="D123" s="16"/>
      <c r="E123" s="16"/>
      <c r="F123" t="s">
        <v>3</v>
      </c>
    </row>
    <row r="124" spans="2:5" ht="12.75">
      <c r="B124" s="16" t="s">
        <v>144</v>
      </c>
      <c r="C124" s="16"/>
      <c r="D124" s="16"/>
      <c r="E124" s="16"/>
    </row>
    <row r="125" spans="2:5" ht="12.75">
      <c r="B125" s="16" t="s">
        <v>143</v>
      </c>
      <c r="C125" s="16"/>
      <c r="D125" s="16"/>
      <c r="E125" s="16"/>
    </row>
    <row r="126" spans="2:5" ht="12.75">
      <c r="B126" s="16" t="s">
        <v>145</v>
      </c>
      <c r="C126" s="16"/>
      <c r="D126" s="16"/>
      <c r="E126" s="16"/>
    </row>
    <row r="127" spans="2:5" ht="12.75">
      <c r="B127" s="16" t="s">
        <v>127</v>
      </c>
      <c r="C127" s="16"/>
      <c r="D127" s="16"/>
      <c r="E127" s="16"/>
    </row>
    <row r="128" spans="2:5" ht="12.75">
      <c r="B128" s="16"/>
      <c r="C128" s="16"/>
      <c r="D128" s="16"/>
      <c r="E128" s="16"/>
    </row>
    <row r="129" spans="2:5" ht="12.75">
      <c r="B129" s="16" t="s">
        <v>146</v>
      </c>
      <c r="C129" s="16"/>
      <c r="D129" s="16"/>
      <c r="E129" s="16"/>
    </row>
    <row r="130" spans="2:5" ht="12.75">
      <c r="B130" s="16" t="s">
        <v>116</v>
      </c>
      <c r="C130" s="16"/>
      <c r="D130" s="16"/>
      <c r="E130" s="16"/>
    </row>
    <row r="131" spans="2:5" ht="12.75">
      <c r="B131" s="16" t="s">
        <v>147</v>
      </c>
      <c r="C131" s="16"/>
      <c r="D131" s="16"/>
      <c r="E131" s="16"/>
    </row>
    <row r="133" ht="12.75">
      <c r="B133" s="16" t="s">
        <v>148</v>
      </c>
    </row>
    <row r="134" ht="12.75">
      <c r="B134" s="16" t="s">
        <v>149</v>
      </c>
    </row>
    <row r="135" ht="12.75">
      <c r="B135" s="9" t="s">
        <v>150</v>
      </c>
    </row>
    <row r="136" ht="12.75">
      <c r="B136" s="9" t="s">
        <v>151</v>
      </c>
    </row>
    <row r="137" ht="12.75">
      <c r="B137" s="9"/>
    </row>
    <row r="138" spans="2:3" ht="12.75">
      <c r="B138" s="9" t="s">
        <v>106</v>
      </c>
      <c r="C138" s="17">
        <v>11798866</v>
      </c>
    </row>
    <row r="139" spans="2:3" ht="12.75">
      <c r="B139" s="9" t="s">
        <v>107</v>
      </c>
      <c r="C139" s="19">
        <v>5224378</v>
      </c>
    </row>
    <row r="140" spans="2:3" ht="12.75">
      <c r="B140" s="9" t="s">
        <v>108</v>
      </c>
      <c r="C140" s="17">
        <f>SUM(C138:C139)</f>
        <v>17023244</v>
      </c>
    </row>
    <row r="141" spans="2:3" ht="12.75">
      <c r="B141" s="9" t="s">
        <v>109</v>
      </c>
      <c r="C141" s="19">
        <v>14556000</v>
      </c>
    </row>
    <row r="142" spans="2:3" ht="12.75">
      <c r="B142" s="9" t="s">
        <v>110</v>
      </c>
      <c r="C142" s="17">
        <f>+C140-C141</f>
        <v>2467244</v>
      </c>
    </row>
    <row r="143" spans="2:3" ht="12.75">
      <c r="B143" s="9"/>
      <c r="C143" s="17"/>
    </row>
    <row r="144" spans="2:3" ht="12.75">
      <c r="B144" s="9" t="s">
        <v>128</v>
      </c>
      <c r="C144" s="17"/>
    </row>
    <row r="145" spans="2:3" ht="12.75">
      <c r="B145" s="9" t="s">
        <v>117</v>
      </c>
      <c r="C145" s="17"/>
    </row>
    <row r="146" spans="2:3" ht="12.75">
      <c r="B146" s="9"/>
      <c r="C146" s="17"/>
    </row>
    <row r="147" ht="12.75">
      <c r="C147" s="17"/>
    </row>
    <row r="148" spans="1:2" ht="12.75">
      <c r="A148">
        <v>9</v>
      </c>
      <c r="B148" s="7" t="s">
        <v>44</v>
      </c>
    </row>
    <row r="149" ht="12.75">
      <c r="B149" t="s">
        <v>45</v>
      </c>
    </row>
    <row r="150" ht="12.75">
      <c r="B150" t="s">
        <v>46</v>
      </c>
    </row>
    <row r="151" ht="12.75">
      <c r="B151" t="s">
        <v>47</v>
      </c>
    </row>
    <row r="153" spans="1:2" ht="12.75">
      <c r="A153">
        <v>10</v>
      </c>
      <c r="B153" s="7" t="s">
        <v>33</v>
      </c>
    </row>
    <row r="154" ht="12.75">
      <c r="B154" s="9" t="s">
        <v>105</v>
      </c>
    </row>
    <row r="156" ht="12.75">
      <c r="C156" s="6" t="s">
        <v>34</v>
      </c>
    </row>
    <row r="157" ht="12.75">
      <c r="B157" s="7" t="s">
        <v>70</v>
      </c>
    </row>
    <row r="158" spans="2:3" ht="12.75">
      <c r="B158" t="s">
        <v>72</v>
      </c>
      <c r="C158">
        <v>0</v>
      </c>
    </row>
    <row r="159" spans="2:3" ht="13.5" thickBot="1">
      <c r="B159" t="s">
        <v>73</v>
      </c>
      <c r="C159">
        <v>0</v>
      </c>
    </row>
    <row r="160" ht="13.5" thickBot="1">
      <c r="C160" s="13">
        <f>SUM(C158:C159)</f>
        <v>0</v>
      </c>
    </row>
    <row r="162" ht="12.75">
      <c r="B162" s="7" t="s">
        <v>71</v>
      </c>
    </row>
    <row r="163" spans="2:3" ht="12.75">
      <c r="B163" t="s">
        <v>72</v>
      </c>
      <c r="C163" s="5">
        <f>+C30/1000</f>
        <v>0</v>
      </c>
    </row>
    <row r="164" spans="2:3" ht="13.5" thickBot="1">
      <c r="B164" t="s">
        <v>73</v>
      </c>
      <c r="C164" s="1">
        <f>(+C27+C32)/1000</f>
        <v>32085.697</v>
      </c>
    </row>
    <row r="165" ht="13.5" thickBot="1">
      <c r="C165" s="15">
        <f>SUM(C163:C164)</f>
        <v>32085.697</v>
      </c>
    </row>
    <row r="167" spans="1:2" ht="12.75">
      <c r="A167">
        <v>11</v>
      </c>
      <c r="B167" s="7" t="s">
        <v>35</v>
      </c>
    </row>
    <row r="168" ht="12.75">
      <c r="B168" t="s">
        <v>67</v>
      </c>
    </row>
    <row r="171" spans="1:2" ht="12.75">
      <c r="A171">
        <v>12</v>
      </c>
      <c r="B171" s="7" t="s">
        <v>36</v>
      </c>
    </row>
    <row r="172" ht="12.75">
      <c r="B172" t="s">
        <v>104</v>
      </c>
    </row>
    <row r="173" ht="12.75">
      <c r="B173" t="s">
        <v>103</v>
      </c>
    </row>
    <row r="174" ht="12.75">
      <c r="B174" t="s">
        <v>37</v>
      </c>
    </row>
    <row r="176" spans="1:2" ht="12.75">
      <c r="A176">
        <v>13</v>
      </c>
      <c r="B176" s="7" t="s">
        <v>38</v>
      </c>
    </row>
    <row r="177" ht="12.75">
      <c r="B177" t="s">
        <v>93</v>
      </c>
    </row>
    <row r="178" ht="12.75">
      <c r="B178" t="s">
        <v>89</v>
      </c>
    </row>
    <row r="179" ht="12.75">
      <c r="B179" t="s">
        <v>90</v>
      </c>
    </row>
    <row r="181" ht="12.75">
      <c r="B181" t="s">
        <v>92</v>
      </c>
    </row>
    <row r="182" ht="12.75">
      <c r="B182" t="s">
        <v>87</v>
      </c>
    </row>
    <row r="183" ht="12.75">
      <c r="B183" t="s">
        <v>88</v>
      </c>
    </row>
    <row r="185" spans="1:2" ht="12.75">
      <c r="A185">
        <v>14</v>
      </c>
      <c r="B185" s="7" t="s">
        <v>134</v>
      </c>
    </row>
    <row r="186" ht="12.75">
      <c r="B186" t="s">
        <v>135</v>
      </c>
    </row>
    <row r="188" spans="1:2" ht="12.75">
      <c r="A188">
        <v>15</v>
      </c>
      <c r="B188" s="7" t="s">
        <v>48</v>
      </c>
    </row>
    <row r="189" ht="12.75">
      <c r="B189" s="7" t="s">
        <v>76</v>
      </c>
    </row>
    <row r="190" spans="2:5" ht="12.75">
      <c r="B190" s="21" t="s">
        <v>153</v>
      </c>
      <c r="C190" s="16"/>
      <c r="D190" s="16"/>
      <c r="E190" s="16"/>
    </row>
    <row r="191" spans="2:5" ht="12.75">
      <c r="B191" s="16" t="s">
        <v>124</v>
      </c>
      <c r="C191" s="16"/>
      <c r="D191" s="16"/>
      <c r="E191" s="16"/>
    </row>
    <row r="192" spans="2:5" ht="12.75">
      <c r="B192" s="16" t="s">
        <v>125</v>
      </c>
      <c r="C192" s="16"/>
      <c r="D192" s="16"/>
      <c r="E192" s="16"/>
    </row>
    <row r="193" spans="2:5" ht="12.75">
      <c r="B193" s="16" t="s">
        <v>3</v>
      </c>
      <c r="C193" s="16"/>
      <c r="D193" s="16"/>
      <c r="E193" s="16"/>
    </row>
    <row r="196" spans="1:2" ht="12.75">
      <c r="A196">
        <v>16</v>
      </c>
      <c r="B196" s="7" t="s">
        <v>39</v>
      </c>
    </row>
    <row r="197" spans="2:6" ht="12.75">
      <c r="B197" s="16" t="s">
        <v>118</v>
      </c>
      <c r="C197" s="16"/>
      <c r="D197" s="16"/>
      <c r="E197" s="16"/>
      <c r="F197" t="s">
        <v>3</v>
      </c>
    </row>
    <row r="198" spans="2:6" ht="12.75">
      <c r="B198" s="16" t="s">
        <v>119</v>
      </c>
      <c r="C198" s="16"/>
      <c r="D198" s="16"/>
      <c r="E198" s="16"/>
      <c r="F198" t="s">
        <v>3</v>
      </c>
    </row>
    <row r="199" spans="2:6" ht="12.75">
      <c r="B199" s="16" t="s">
        <v>120</v>
      </c>
      <c r="C199" s="16"/>
      <c r="D199" s="16"/>
      <c r="E199" s="16"/>
      <c r="F199" t="s">
        <v>3</v>
      </c>
    </row>
    <row r="200" spans="2:6" ht="12.75">
      <c r="B200" s="16" t="s">
        <v>129</v>
      </c>
      <c r="C200" s="16"/>
      <c r="D200" s="16"/>
      <c r="E200" s="16"/>
      <c r="F200" t="s">
        <v>3</v>
      </c>
    </row>
    <row r="201" spans="2:5" ht="12.75">
      <c r="B201" s="16" t="s">
        <v>130</v>
      </c>
      <c r="C201" s="16"/>
      <c r="D201" s="16"/>
      <c r="E201" s="16"/>
    </row>
    <row r="202" ht="12.75">
      <c r="B202" t="s">
        <v>3</v>
      </c>
    </row>
    <row r="203" spans="1:2" ht="12.75">
      <c r="A203">
        <v>17</v>
      </c>
      <c r="B203" s="7" t="s">
        <v>99</v>
      </c>
    </row>
    <row r="204" ht="12.75">
      <c r="B204" t="s">
        <v>101</v>
      </c>
    </row>
    <row r="205" ht="12.75">
      <c r="B205" t="s">
        <v>102</v>
      </c>
    </row>
    <row r="206" ht="12.75">
      <c r="B206" t="s">
        <v>100</v>
      </c>
    </row>
    <row r="208" spans="1:2" ht="12.75">
      <c r="A208">
        <v>18</v>
      </c>
      <c r="B208" s="7" t="s">
        <v>43</v>
      </c>
    </row>
    <row r="209" ht="12.75">
      <c r="B209" t="s">
        <v>51</v>
      </c>
    </row>
    <row r="211" spans="1:2" ht="12.75">
      <c r="A211">
        <v>19</v>
      </c>
      <c r="B211" s="7" t="s">
        <v>40</v>
      </c>
    </row>
    <row r="212" spans="2:5" ht="12.75">
      <c r="B212" s="16" t="s">
        <v>136</v>
      </c>
      <c r="C212" s="16"/>
      <c r="D212" s="16"/>
      <c r="E212" s="16"/>
    </row>
    <row r="213" spans="2:5" ht="12.75">
      <c r="B213" s="16" t="s">
        <v>121</v>
      </c>
      <c r="C213" s="16"/>
      <c r="D213" s="16"/>
      <c r="E213" s="16"/>
    </row>
    <row r="214" spans="2:6" ht="12.75">
      <c r="B214" s="16" t="s">
        <v>137</v>
      </c>
      <c r="C214" s="16"/>
      <c r="D214" s="16"/>
      <c r="E214" s="16"/>
      <c r="F214" t="s">
        <v>3</v>
      </c>
    </row>
    <row r="215" spans="2:5" ht="12.75">
      <c r="B215" s="16"/>
      <c r="C215" s="16"/>
      <c r="D215" s="16"/>
      <c r="E215" s="16"/>
    </row>
    <row r="217" spans="1:2" ht="12.75">
      <c r="A217">
        <v>20</v>
      </c>
      <c r="B217" s="7" t="s">
        <v>91</v>
      </c>
    </row>
    <row r="218" ht="12.75">
      <c r="B218" s="16" t="s">
        <v>94</v>
      </c>
    </row>
    <row r="220" spans="1:2" ht="12.75">
      <c r="A220">
        <v>21</v>
      </c>
      <c r="B220" s="7" t="s">
        <v>41</v>
      </c>
    </row>
    <row r="221" ht="12.75">
      <c r="B221" t="s">
        <v>42</v>
      </c>
    </row>
  </sheetData>
  <printOptions/>
  <pageMargins left="0.75" right="0.75" top="1" bottom="1" header="0.5" footer="0.5"/>
  <pageSetup horizontalDpi="240" verticalDpi="240" orientation="portrait" scale="76" r:id="rId1"/>
  <headerFooter alignWithMargins="0">
    <oddHeader>&amp;R&amp;F/&amp;A</oddHeader>
    <oddFooter>&amp;CPage &amp;P</oddFooter>
  </headerFooter>
  <rowBreaks count="3" manualBreakCount="3">
    <brk id="63" max="4" man="1"/>
    <brk id="115" max="4" man="1"/>
    <brk id="17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Skyvest1</cp:lastModifiedBy>
  <cp:lastPrinted>2002-04-05T06:41:19Z</cp:lastPrinted>
  <dcterms:created xsi:type="dcterms:W3CDTF">1999-11-15T21:20:14Z</dcterms:created>
  <dcterms:modified xsi:type="dcterms:W3CDTF">2002-01-31T03:23:53Z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