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activeTab="0"/>
  </bookViews>
  <sheets>
    <sheet name="St of comprehensive income" sheetId="1" r:id="rId1"/>
    <sheet name="St of financial position" sheetId="2" r:id="rId2"/>
    <sheet name="St of changes in equity" sheetId="3" r:id="rId3"/>
    <sheet name="St of cash flows" sheetId="4" r:id="rId4"/>
  </sheets>
  <externalReferences>
    <externalReference r:id="rId7"/>
  </externalReferences>
  <definedNames>
    <definedName name="_xlnm.Print_Area" localSheetId="3">'St of cash flows'!$A$1:$K$41</definedName>
    <definedName name="_xlnm.Print_Area" localSheetId="2">'St of changes in equity'!$A$1:$U$52</definedName>
    <definedName name="_xlnm.Print_Area" localSheetId="0">'St of comprehensive income'!$A$1:$N$61</definedName>
    <definedName name="_xlnm.Print_Area" localSheetId="1">'St of financial position'!$A$1:$K$76</definedName>
  </definedNames>
  <calcPr fullCalcOnLoad="1"/>
</workbook>
</file>

<file path=xl/sharedStrings.xml><?xml version="1.0" encoding="utf-8"?>
<sst xmlns="http://schemas.openxmlformats.org/spreadsheetml/2006/main" count="224" uniqueCount="165">
  <si>
    <t>(The figures have not been audited)</t>
  </si>
  <si>
    <t>Quarter</t>
  </si>
  <si>
    <t>Preceding Year</t>
  </si>
  <si>
    <t>Cost of Sales</t>
  </si>
  <si>
    <t>Gross Profit</t>
  </si>
  <si>
    <t>RM'000</t>
  </si>
  <si>
    <t>Property, Plant and Equipment</t>
  </si>
  <si>
    <t>Goodwill on Consolidation</t>
  </si>
  <si>
    <t>Share</t>
  </si>
  <si>
    <t>Capital</t>
  </si>
  <si>
    <t>Premium</t>
  </si>
  <si>
    <t>Retained</t>
  </si>
  <si>
    <t>Fixed Deposits with licensed banks</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</si>
  <si>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</si>
  <si>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</si>
  <si>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</si>
  <si>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</si>
  <si>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</si>
  <si>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</si>
  <si>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</si>
  <si>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</si>
  <si>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</si>
  <si>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</si>
  <si>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</si>
  <si>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</si>
  <si>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Revenue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</si>
  <si>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</si>
  <si>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</si>
  <si>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</si>
  <si>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</si>
  <si>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</si>
  <si>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</si>
  <si>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</si>
  <si>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</si>
  <si>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</si>
  <si>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</si>
  <si>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</si>
  <si>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</si>
  <si>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</si>
  <si>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</si>
  <si>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</si>
  <si>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TOTAL EQUITY</t>
  </si>
  <si>
    <t>LIABILITIES</t>
  </si>
  <si>
    <t>Bank borrowings</t>
  </si>
  <si>
    <t>Deferred taxation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</si>
  <si>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</si>
  <si>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</si>
  <si>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</si>
  <si>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</si>
  <si>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</si>
  <si>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</si>
  <si>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</si>
  <si>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</si>
  <si>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</si>
  <si>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</si>
  <si>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</si>
  <si>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</si>
  <si>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</si>
  <si>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</si>
  <si>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Share Premium</t>
  </si>
  <si>
    <t>Net increase in cash and cash equivalents</t>
  </si>
  <si>
    <t>Redeemable</t>
  </si>
  <si>
    <t>Secured</t>
  </si>
  <si>
    <t>Redeembale</t>
  </si>
  <si>
    <t>(Audited)</t>
  </si>
  <si>
    <t>Loan Stock</t>
  </si>
  <si>
    <t xml:space="preserve">Unsecured </t>
  </si>
  <si>
    <t>Hire Purchase payables</t>
  </si>
  <si>
    <t>9 months ended 30 September 2007</t>
  </si>
  <si>
    <t>31.12.2007</t>
  </si>
  <si>
    <t>Cash and cash equivalents</t>
  </si>
  <si>
    <t>Prepaid Lease Land Payments</t>
  </si>
  <si>
    <t>Irredeemable Convertible Preference Shares</t>
  </si>
  <si>
    <t>("ICPS")</t>
  </si>
  <si>
    <t>("RCSLS")</t>
  </si>
  <si>
    <t>("RCULS")</t>
  </si>
  <si>
    <r>
      <t xml:space="preserve">MAJUPERAK HOLDINGS BERHAD </t>
    </r>
    <r>
      <rPr>
        <sz val="12"/>
        <rFont val="Arial"/>
        <family val="2"/>
      </rPr>
      <t>( 585389-X)</t>
    </r>
  </si>
  <si>
    <t>Individual Quarter</t>
  </si>
  <si>
    <t>Cumulative Quarter</t>
  </si>
  <si>
    <t>Interests</t>
  </si>
  <si>
    <t>&lt;--------    Attributable to the Equity Holders of the Company   ---------&gt;</t>
  </si>
  <si>
    <t>Amount Due from Associated Companies</t>
  </si>
  <si>
    <t>Bank overdraft</t>
  </si>
  <si>
    <t>Current Year To-date</t>
  </si>
  <si>
    <t>Amount Due to Ultimate Holding Corporation</t>
  </si>
  <si>
    <t>Retrenchment Benefits</t>
  </si>
  <si>
    <t>Dividend of 1% per ICPS</t>
  </si>
  <si>
    <t>Reversal of deferred tax</t>
  </si>
  <si>
    <t>liability</t>
  </si>
  <si>
    <t>As at 1 January 2010</t>
  </si>
  <si>
    <t>Interest income</t>
  </si>
  <si>
    <t>CONDENSED CONSOLIDATED STATEMENTS OF COMPREHENSIVE INCOME</t>
  </si>
  <si>
    <t xml:space="preserve">CONDENSED CONSOLIDATED STATEMENTS OF CHANGES IN EQUITY </t>
  </si>
  <si>
    <t>CONDENSED CONSOLIDATED STATEMENTS OF CASH FLOWS</t>
  </si>
  <si>
    <t>Continuing operations:</t>
  </si>
  <si>
    <t>Other items of income:</t>
  </si>
  <si>
    <t>Other income</t>
  </si>
  <si>
    <t>Other items of expense:</t>
  </si>
  <si>
    <t>Administration expenses</t>
  </si>
  <si>
    <t xml:space="preserve"> continuing operations</t>
  </si>
  <si>
    <t>operations, net of tax</t>
  </si>
  <si>
    <t>Other comprehensive income for</t>
  </si>
  <si>
    <t>the period, net of tax</t>
  </si>
  <si>
    <t>Total comprehensive income</t>
  </si>
  <si>
    <t>for the period</t>
  </si>
  <si>
    <t>Income tax expense</t>
  </si>
  <si>
    <t>(Loss) from discontinued</t>
  </si>
  <si>
    <t>Discontinued operation:</t>
  </si>
  <si>
    <t>operation, net of tax</t>
  </si>
  <si>
    <t>NET CURRENT ASSETS</t>
  </si>
  <si>
    <t>NET ASSETS</t>
  </si>
  <si>
    <t>Minority interests</t>
  </si>
  <si>
    <t>income for the year</t>
  </si>
  <si>
    <t>Total comprehensive</t>
  </si>
  <si>
    <t>Equity holders of the parent</t>
  </si>
  <si>
    <t>from continuing operations to equity</t>
  </si>
  <si>
    <t>holders of the parent (sen per share)</t>
  </si>
  <si>
    <t>Income tax payables</t>
  </si>
  <si>
    <t>Retained Earnings</t>
  </si>
  <si>
    <t>income for the period</t>
  </si>
  <si>
    <t>Loss per share attributable</t>
  </si>
  <si>
    <t>from discontinued operation to equity</t>
  </si>
  <si>
    <t>Earnings</t>
  </si>
  <si>
    <t>Conversion of RCSLS &amp;</t>
  </si>
  <si>
    <t>RCULS into ordinary shares</t>
  </si>
  <si>
    <t>paid on 16 July 2010</t>
  </si>
  <si>
    <t>As at 31 December 2010</t>
  </si>
  <si>
    <t>Investment in Subsidiaries</t>
  </si>
  <si>
    <t>Contract Work In Progress</t>
  </si>
  <si>
    <t>Amount Due From Ultimate Holding Corporation</t>
  </si>
  <si>
    <t>Amount Due From Holding Company</t>
  </si>
  <si>
    <t>Amount Due From Subsidiaries Company</t>
  </si>
  <si>
    <t>Amount Due To Intermediate Holding Company</t>
  </si>
  <si>
    <t>Amount Due To Holding Company</t>
  </si>
  <si>
    <t>Amount Due To Subsidiaries Company</t>
  </si>
  <si>
    <t>Capital Reserve</t>
  </si>
  <si>
    <t>Emoluments</t>
  </si>
  <si>
    <t>Other operating expenses</t>
  </si>
  <si>
    <t>Tax penalty</t>
  </si>
  <si>
    <t>Acquisition of subsidiary</t>
  </si>
  <si>
    <t xml:space="preserve">Cash and bank balances </t>
  </si>
  <si>
    <t xml:space="preserve">Profit/(Loss) before tax from </t>
  </si>
  <si>
    <t>Profit/(Loss) from continuing</t>
  </si>
  <si>
    <t>Profit/(Loss) net of tax</t>
  </si>
  <si>
    <t>Profit/(Loss) attributable to:</t>
  </si>
  <si>
    <t>Profit/(Loss) per share attributable</t>
  </si>
  <si>
    <t>Cash and cash equivalents at beginning of financial year</t>
  </si>
  <si>
    <t>CONDENSED CONSOLIDATED STATEMENTS OF FINANCIAL POSITION AS AT 31 MARCH 2011</t>
  </si>
  <si>
    <t>FOR THE THREE MONTHS PERIOD ENDED 31 MARCH 2011</t>
  </si>
  <si>
    <t>Investment Securities</t>
  </si>
  <si>
    <t>As at 1 January 2011</t>
  </si>
  <si>
    <t>As at 31 March 2011</t>
  </si>
  <si>
    <t>RCULS into ordinary share</t>
  </si>
  <si>
    <t>The Condensed Consolidated Statements of Cash flows should be read in conjunction with the Audited Financial Statements for the year ended 31 December 2010 and the accompanying notes attached to the interim financial statements.</t>
  </si>
  <si>
    <t>The Condensed Consolidated Statements Of Changes in Equity should be read in conjunction with the Audited Financial Statements for the year ended 31 December 2010 and the accompanying notes attached to the interim financial statements.</t>
  </si>
  <si>
    <t>The Condensed Consolidated Statements of Financial Position should be read in conjunction with the Audited Financial Statements for the year ended 31 December 2010 and the accompanying notes attached to the interim financial statements.</t>
  </si>
  <si>
    <t>The Condensed Consolidated Statements of Comprehensive Income should be read in conjunction with the Audited Financial Statements for the year ended 31 December 2010 and the accompanying notes attached to the interim financial statements.</t>
  </si>
  <si>
    <t>Based on 161,956,945 ordinary shares (2010: 161,956,945 ordinary shares)</t>
  </si>
  <si>
    <t>Cash and cash equivalents at end of financial period</t>
  </si>
  <si>
    <t>Cash and cash equivalents at the end of financial period comprise as follows :</t>
  </si>
  <si>
    <t>company (RM)</t>
  </si>
  <si>
    <t xml:space="preserve">Net  Assets Per Share attributable to ordinary share holders of the </t>
  </si>
  <si>
    <t>Net cash generated from operating activities</t>
  </si>
  <si>
    <t>Net cash used in financing activities</t>
  </si>
  <si>
    <t>Net cash used in investing activities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</si>
</sst>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 numFmtId="185" formatCode="General_)"/>
    <numFmt numFmtId="186" formatCode="_-* #,##0.00_-;\-* #,##0.00_-;_-* &quot;-&quot;??_-;_-@_-"/>
    <numFmt numFmtId="187" formatCode="_-* #,##0_-;\-* #,##0_-;_-* &quot;-&quot;_-;_-@_-"/>
    <numFmt numFmtId="188" formatCode="_-* #,##0_-;\-* #,##0_-;_-* &quot;-&quot;??_-;_-@_-"/>
    <numFmt numFmtId="189" formatCode="[$-409]dd\-mmm\-yy;@"/>
    <numFmt numFmtId="190" formatCode="[$-409]dddd\,\ mmmm\ dd\,\ yyyy"/>
    <numFmt numFmtId="191" formatCode="[$-409]h:mm:ss\ AM/PM"/>
  </numFmts>
  <fonts count="54">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0"/>
      <name val="Trebuchet MS"/>
      <family val="2"/>
    </font>
    <font>
      <sz val="12"/>
      <name val="Helv"/>
      <family val="0"/>
    </font>
    <font>
      <b/>
      <sz val="11"/>
      <name val="Trebuchet MS"/>
      <family val="2"/>
    </font>
    <font>
      <sz val="11"/>
      <name val="Trebuchet MS"/>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185" fontId="15"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1"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2" xfId="42" applyNumberFormat="1" applyFont="1" applyFill="1" applyBorder="1" applyAlignment="1">
      <alignment/>
    </xf>
    <xf numFmtId="171" fontId="3" fillId="0" borderId="11"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4" fillId="0" borderId="11" xfId="42" applyNumberFormat="1" applyFont="1" applyFill="1" applyBorder="1" applyAlignment="1">
      <alignment/>
    </xf>
    <xf numFmtId="0" fontId="3" fillId="0" borderId="0" xfId="0" applyFont="1" applyFill="1" applyBorder="1" applyAlignment="1">
      <alignment/>
    </xf>
    <xf numFmtId="171" fontId="3" fillId="0" borderId="13" xfId="42" applyNumberFormat="1" applyFont="1" applyFill="1" applyBorder="1" applyAlignment="1">
      <alignment/>
    </xf>
    <xf numFmtId="171" fontId="4" fillId="0" borderId="13" xfId="42" applyNumberFormat="1" applyFont="1" applyFill="1" applyBorder="1" applyAlignment="1">
      <alignment/>
    </xf>
    <xf numFmtId="0" fontId="3" fillId="0" borderId="0" xfId="0" applyFont="1" applyFill="1" applyAlignment="1">
      <alignment horizontal="right"/>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2" xfId="42" applyNumberFormat="1" applyFont="1" applyBorder="1" applyAlignment="1">
      <alignment/>
    </xf>
    <xf numFmtId="173" fontId="4" fillId="0" borderId="0" xfId="0" applyNumberFormat="1" applyFont="1" applyFill="1" applyAlignment="1">
      <alignment/>
    </xf>
    <xf numFmtId="9" fontId="4" fillId="0" borderId="0" xfId="60" applyFont="1" applyFill="1" applyAlignment="1">
      <alignment/>
    </xf>
    <xf numFmtId="171" fontId="3" fillId="0" borderId="0" xfId="42" applyNumberFormat="1" applyFont="1" applyBorder="1" applyAlignment="1">
      <alignment/>
    </xf>
    <xf numFmtId="171" fontId="3" fillId="0" borderId="14" xfId="42" applyNumberFormat="1" applyFont="1" applyBorder="1" applyAlignment="1">
      <alignment/>
    </xf>
    <xf numFmtId="171" fontId="3" fillId="0" borderId="10" xfId="42" applyNumberFormat="1" applyFont="1" applyFill="1" applyBorder="1" applyAlignment="1">
      <alignment/>
    </xf>
    <xf numFmtId="171" fontId="3" fillId="0" borderId="11" xfId="42" applyNumberFormat="1" applyFont="1" applyBorder="1" applyAlignment="1">
      <alignment/>
    </xf>
    <xf numFmtId="43" fontId="3" fillId="0" borderId="10" xfId="42" applyNumberFormat="1" applyFont="1" applyBorder="1" applyAlignment="1">
      <alignmen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1"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3" fillId="0" borderId="12" xfId="0" applyFont="1" applyFill="1" applyBorder="1" applyAlignment="1">
      <alignment horizontal="right"/>
    </xf>
    <xf numFmtId="0" fontId="4" fillId="0" borderId="12" xfId="0" applyFont="1" applyFill="1" applyBorder="1" applyAlignment="1">
      <alignment horizontal="right"/>
    </xf>
    <xf numFmtId="0" fontId="3" fillId="0" borderId="0" xfId="0" applyFont="1" applyFill="1" applyBorder="1" applyAlignment="1">
      <alignment horizontal="right"/>
    </xf>
    <xf numFmtId="171" fontId="18" fillId="0" borderId="0" xfId="42" applyNumberFormat="1" applyFont="1" applyFill="1" applyAlignment="1">
      <alignment/>
    </xf>
    <xf numFmtId="171" fontId="19" fillId="0" borderId="0" xfId="42" applyNumberFormat="1" applyFont="1" applyFill="1" applyAlignment="1">
      <alignment/>
    </xf>
    <xf numFmtId="171" fontId="4" fillId="0" borderId="12" xfId="42" applyNumberFormat="1" applyFont="1" applyFill="1" applyBorder="1" applyAlignment="1">
      <alignment/>
    </xf>
    <xf numFmtId="171" fontId="4" fillId="0" borderId="10" xfId="42" applyNumberFormat="1" applyFont="1" applyFill="1" applyBorder="1" applyAlignment="1">
      <alignment/>
    </xf>
    <xf numFmtId="0" fontId="14" fillId="0" borderId="0" xfId="0" applyFont="1" applyAlignment="1">
      <alignment/>
    </xf>
    <xf numFmtId="0" fontId="4" fillId="0" borderId="0" xfId="0" applyFont="1" applyFill="1" applyAlignment="1">
      <alignment wrapText="1"/>
    </xf>
    <xf numFmtId="0" fontId="4" fillId="32" borderId="13" xfId="0" applyFont="1" applyFill="1" applyBorder="1" applyAlignment="1">
      <alignment/>
    </xf>
    <xf numFmtId="0" fontId="3" fillId="32" borderId="13" xfId="0" applyFont="1" applyFill="1" applyBorder="1" applyAlignment="1">
      <alignment/>
    </xf>
    <xf numFmtId="0" fontId="3" fillId="32" borderId="13" xfId="0" applyFont="1" applyFill="1" applyBorder="1" applyAlignment="1">
      <alignment horizontal="right"/>
    </xf>
    <xf numFmtId="171" fontId="3" fillId="32" borderId="13" xfId="42" applyNumberFormat="1" applyFont="1" applyFill="1" applyBorder="1" applyAlignment="1">
      <alignment/>
    </xf>
    <xf numFmtId="171" fontId="4" fillId="32" borderId="13" xfId="42" applyNumberFormat="1" applyFont="1" applyFill="1" applyBorder="1" applyAlignment="1">
      <alignment/>
    </xf>
    <xf numFmtId="171" fontId="9" fillId="0" borderId="0" xfId="0" applyNumberFormat="1" applyFont="1" applyAlignment="1">
      <alignment/>
    </xf>
    <xf numFmtId="43" fontId="3" fillId="0" borderId="0" xfId="42" applyNumberFormat="1" applyFont="1" applyFill="1" applyBorder="1" applyAlignment="1">
      <alignment/>
    </xf>
    <xf numFmtId="43" fontId="4" fillId="0" borderId="0" xfId="42" applyNumberFormat="1" applyFont="1" applyFill="1" applyBorder="1" applyAlignment="1">
      <alignment/>
    </xf>
    <xf numFmtId="43" fontId="3" fillId="0" borderId="0" xfId="42" applyNumberFormat="1" applyFont="1" applyBorder="1" applyAlignment="1">
      <alignment/>
    </xf>
    <xf numFmtId="185" fontId="16" fillId="0" borderId="0" xfId="57" applyFont="1">
      <alignment/>
      <protection/>
    </xf>
    <xf numFmtId="185" fontId="17" fillId="0" borderId="0" xfId="57" applyFont="1">
      <alignment/>
      <protection/>
    </xf>
    <xf numFmtId="172" fontId="3" fillId="0" borderId="10" xfId="42" applyNumberFormat="1" applyFont="1" applyFill="1" applyBorder="1" applyAlignment="1">
      <alignmen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9525</xdr:rowOff>
    </xdr:from>
    <xdr:to>
      <xdr:col>2</xdr:col>
      <xdr:colOff>400050</xdr:colOff>
      <xdr:row>3</xdr:row>
      <xdr:rowOff>9525</xdr:rowOff>
    </xdr:to>
    <xdr:pic>
      <xdr:nvPicPr>
        <xdr:cNvPr id="1" name="Picture 2" descr="MHB logo"/>
        <xdr:cNvPicPr preferRelativeResize="1">
          <a:picLocks noChangeAspect="1"/>
        </xdr:cNvPicPr>
      </xdr:nvPicPr>
      <xdr:blipFill>
        <a:blip r:embed="rId1"/>
        <a:stretch>
          <a:fillRect/>
        </a:stretch>
      </xdr:blipFill>
      <xdr:spPr>
        <a:xfrm>
          <a:off x="371475" y="133350"/>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2</xdr:col>
      <xdr:colOff>133350</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238125" y="219075"/>
          <a:ext cx="485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19050</xdr:rowOff>
    </xdr:from>
    <xdr:to>
      <xdr:col>2</xdr:col>
      <xdr:colOff>114300</xdr:colOff>
      <xdr:row>2</xdr:row>
      <xdr:rowOff>161925</xdr:rowOff>
    </xdr:to>
    <xdr:pic>
      <xdr:nvPicPr>
        <xdr:cNvPr id="1" name="Picture 2" descr="MHB logo"/>
        <xdr:cNvPicPr preferRelativeResize="1">
          <a:picLocks noChangeAspect="1"/>
        </xdr:cNvPicPr>
      </xdr:nvPicPr>
      <xdr:blipFill>
        <a:blip r:embed="rId1"/>
        <a:stretch>
          <a:fillRect/>
        </a:stretch>
      </xdr:blipFill>
      <xdr:spPr>
        <a:xfrm>
          <a:off x="104775" y="209550"/>
          <a:ext cx="4953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1%20Mjperak%20consol%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IS.1-11"/>
      <sheetName val="consolidated IS.1-11 (3)"/>
      <sheetName val="consolidated BS.Q1-11"/>
      <sheetName val="consolidated BS.Q1-11 (3)"/>
      <sheetName val="CJ adjustments Q1-11"/>
      <sheetName val="CJ adjustments Q1-11 (2)"/>
      <sheetName val="eps Q1-11"/>
      <sheetName val=" cf statement wsheet Q1-11"/>
      <sheetName val="group period 3 months Q1-11"/>
      <sheetName val="rev seg &amp; actual v budget Q1-11"/>
      <sheetName val="charge out def tax"/>
      <sheetName val="Revaluation &amp; D tax"/>
      <sheetName val="3 months estimate to 31.12.09"/>
      <sheetName val="Sheet1"/>
      <sheetName val="quoted securities"/>
    </sheetNames>
    <sheetDataSet>
      <sheetData sheetId="2">
        <row r="11">
          <cell r="AC11">
            <v>0</v>
          </cell>
        </row>
        <row r="65">
          <cell r="AC65">
            <v>0</v>
          </cell>
        </row>
      </sheetData>
      <sheetData sheetId="6">
        <row r="13">
          <cell r="F13">
            <v>-1.0050460833584747</v>
          </cell>
          <cell r="H13">
            <v>-1.0050460833584747</v>
          </cell>
        </row>
        <row r="25">
          <cell r="F25">
            <v>-0.3141027837973859</v>
          </cell>
          <cell r="H25">
            <v>-0.3141027837973859</v>
          </cell>
        </row>
        <row r="48">
          <cell r="F48">
            <v>0</v>
          </cell>
          <cell r="H48">
            <v>0</v>
          </cell>
        </row>
        <row r="57">
          <cell r="F57">
            <v>0</v>
          </cell>
          <cell r="H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61"/>
  <sheetViews>
    <sheetView tabSelected="1" view="pageBreakPreview" zoomScale="75" zoomScaleNormal="75" zoomScaleSheetLayoutView="75" zoomScalePageLayoutView="0" workbookViewId="0" topLeftCell="A19">
      <selection activeCell="H19" sqref="H19"/>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67" t="s">
        <v>76</v>
      </c>
      <c r="E2" s="10"/>
      <c r="F2" s="10"/>
      <c r="G2" s="10"/>
      <c r="H2" s="35"/>
      <c r="I2" s="10"/>
      <c r="J2" s="10"/>
      <c r="K2" s="10"/>
      <c r="L2" s="35"/>
      <c r="M2" s="10"/>
      <c r="N2" s="10"/>
      <c r="O2" s="50"/>
    </row>
    <row r="3" spans="2:15" ht="15">
      <c r="B3" s="9"/>
      <c r="D3" s="10"/>
      <c r="E3" s="10"/>
      <c r="F3" s="10"/>
      <c r="G3" s="10"/>
      <c r="H3" s="35"/>
      <c r="I3" s="10"/>
      <c r="J3" s="10"/>
      <c r="K3" s="10"/>
      <c r="L3" s="35"/>
      <c r="M3" s="10"/>
      <c r="N3" s="10"/>
      <c r="O3" s="50"/>
    </row>
    <row r="4" spans="4:15" ht="15">
      <c r="D4" s="35" t="s">
        <v>91</v>
      </c>
      <c r="E4" s="12"/>
      <c r="F4" s="12"/>
      <c r="G4" s="12"/>
      <c r="H4" s="11"/>
      <c r="I4" s="10"/>
      <c r="J4" s="10"/>
      <c r="K4" s="10"/>
      <c r="L4" s="35"/>
      <c r="M4" s="10"/>
      <c r="N4" s="10"/>
      <c r="O4" s="50"/>
    </row>
    <row r="5" spans="4:15" ht="15">
      <c r="D5" s="35" t="s">
        <v>148</v>
      </c>
      <c r="E5" s="12"/>
      <c r="F5" s="12"/>
      <c r="G5" s="12"/>
      <c r="H5" s="11"/>
      <c r="I5" s="10"/>
      <c r="J5" s="10"/>
      <c r="K5" s="10"/>
      <c r="L5" s="35"/>
      <c r="M5" s="10"/>
      <c r="N5" s="10"/>
      <c r="O5" s="50"/>
    </row>
    <row r="6" spans="4:15" ht="15">
      <c r="D6" s="13" t="s">
        <v>0</v>
      </c>
      <c r="E6" s="12"/>
      <c r="F6" s="12"/>
      <c r="G6" s="12"/>
      <c r="H6" s="11"/>
      <c r="I6" s="10"/>
      <c r="J6" s="10"/>
      <c r="K6" s="10"/>
      <c r="L6" s="35"/>
      <c r="M6" s="10"/>
      <c r="N6" s="10"/>
      <c r="O6" s="50"/>
    </row>
    <row r="7" spans="5:15" ht="15">
      <c r="E7" s="10"/>
      <c r="F7" s="10"/>
      <c r="G7" s="10"/>
      <c r="H7" s="35"/>
      <c r="I7" s="10"/>
      <c r="J7" s="10"/>
      <c r="K7" s="10"/>
      <c r="L7" s="35"/>
      <c r="M7" s="10"/>
      <c r="N7" s="10"/>
      <c r="O7" s="50"/>
    </row>
    <row r="8" spans="4:15" ht="15">
      <c r="D8" s="13"/>
      <c r="E8" s="10"/>
      <c r="F8" s="10"/>
      <c r="G8" s="10"/>
      <c r="H8" s="35"/>
      <c r="I8" s="10"/>
      <c r="J8" s="10"/>
      <c r="K8" s="10"/>
      <c r="L8" s="35"/>
      <c r="M8" s="10"/>
      <c r="N8" s="10"/>
      <c r="O8" s="50"/>
    </row>
    <row r="9" spans="4:15" ht="15">
      <c r="D9" s="13"/>
      <c r="E9" s="10"/>
      <c r="F9" s="10"/>
      <c r="G9" s="10"/>
      <c r="H9" s="35"/>
      <c r="I9" s="10"/>
      <c r="J9" s="10"/>
      <c r="K9" s="10"/>
      <c r="L9" s="35"/>
      <c r="M9" s="10"/>
      <c r="N9" s="10"/>
      <c r="O9" s="50"/>
    </row>
    <row r="10" spans="4:15" ht="14.25">
      <c r="D10" s="10"/>
      <c r="E10" s="10"/>
      <c r="F10" s="10"/>
      <c r="G10" s="10"/>
      <c r="H10" s="90" t="s">
        <v>77</v>
      </c>
      <c r="I10" s="91"/>
      <c r="J10" s="92"/>
      <c r="K10" s="10"/>
      <c r="L10" s="90" t="s">
        <v>78</v>
      </c>
      <c r="M10" s="91"/>
      <c r="N10" s="92"/>
      <c r="O10" s="2"/>
    </row>
    <row r="11" spans="8:15" ht="15">
      <c r="H11" s="31" t="s">
        <v>14</v>
      </c>
      <c r="I11" s="29"/>
      <c r="J11" s="29" t="s">
        <v>2</v>
      </c>
      <c r="L11" s="31" t="s">
        <v>14</v>
      </c>
      <c r="M11" s="29"/>
      <c r="N11" s="29" t="s">
        <v>2</v>
      </c>
      <c r="O11" s="51" t="s">
        <v>14</v>
      </c>
    </row>
    <row r="12" spans="8:15" ht="15">
      <c r="H12" s="31" t="s">
        <v>15</v>
      </c>
      <c r="I12" s="29"/>
      <c r="J12" s="29" t="s">
        <v>13</v>
      </c>
      <c r="L12" s="31" t="s">
        <v>15</v>
      </c>
      <c r="M12" s="29"/>
      <c r="N12" s="29" t="s">
        <v>13</v>
      </c>
      <c r="O12" s="51" t="s">
        <v>15</v>
      </c>
    </row>
    <row r="13" spans="8:15" ht="15">
      <c r="H13" s="31" t="s">
        <v>1</v>
      </c>
      <c r="I13" s="29"/>
      <c r="J13" s="29" t="s">
        <v>1</v>
      </c>
      <c r="L13" s="31" t="s">
        <v>24</v>
      </c>
      <c r="M13" s="29"/>
      <c r="N13" s="29" t="s">
        <v>16</v>
      </c>
      <c r="O13" s="51" t="s">
        <v>24</v>
      </c>
    </row>
    <row r="14" spans="8:15" ht="21" customHeight="1">
      <c r="H14" s="48">
        <v>40633</v>
      </c>
      <c r="I14" s="29"/>
      <c r="J14" s="49">
        <v>40268</v>
      </c>
      <c r="L14" s="48">
        <v>40633</v>
      </c>
      <c r="M14" s="29"/>
      <c r="N14" s="49">
        <v>40268</v>
      </c>
      <c r="O14" s="51" t="s">
        <v>69</v>
      </c>
    </row>
    <row r="15" spans="8:15" ht="21" customHeight="1">
      <c r="H15" s="69" t="s">
        <v>5</v>
      </c>
      <c r="I15" s="26"/>
      <c r="J15" s="70" t="s">
        <v>5</v>
      </c>
      <c r="K15" s="26"/>
      <c r="L15" s="69" t="s">
        <v>5</v>
      </c>
      <c r="M15" s="26"/>
      <c r="N15" s="70" t="s">
        <v>5</v>
      </c>
      <c r="O15" s="51" t="s">
        <v>5</v>
      </c>
    </row>
    <row r="16" spans="8:15" ht="15">
      <c r="H16" s="31"/>
      <c r="I16" s="29"/>
      <c r="J16" s="29"/>
      <c r="L16" s="31"/>
      <c r="M16" s="29"/>
      <c r="N16" s="29"/>
      <c r="O16" s="51"/>
    </row>
    <row r="17" spans="2:15" ht="15">
      <c r="B17" s="1" t="s">
        <v>94</v>
      </c>
      <c r="H17" s="31"/>
      <c r="I17" s="29"/>
      <c r="J17" s="29"/>
      <c r="L17" s="31"/>
      <c r="M17" s="29"/>
      <c r="N17" s="29"/>
      <c r="O17" s="51"/>
    </row>
    <row r="18" spans="2:15" ht="21" customHeight="1">
      <c r="B18" s="2" t="s">
        <v>25</v>
      </c>
      <c r="H18" s="22">
        <v>3349</v>
      </c>
      <c r="J18" s="19">
        <v>3087</v>
      </c>
      <c r="L18" s="22">
        <v>3349</v>
      </c>
      <c r="N18" s="19">
        <v>3087</v>
      </c>
      <c r="O18" s="52">
        <v>19693</v>
      </c>
    </row>
    <row r="19" spans="2:15" ht="21" customHeight="1">
      <c r="B19" s="8" t="s">
        <v>3</v>
      </c>
      <c r="H19" s="27">
        <v>-2385</v>
      </c>
      <c r="J19" s="74">
        <v>-524</v>
      </c>
      <c r="L19" s="27">
        <v>-2385</v>
      </c>
      <c r="N19" s="74">
        <v>-524</v>
      </c>
      <c r="O19" s="53">
        <v>-12520</v>
      </c>
    </row>
    <row r="20" spans="2:15" ht="24" customHeight="1">
      <c r="B20" s="8" t="s">
        <v>4</v>
      </c>
      <c r="F20" s="54"/>
      <c r="G20" s="55"/>
      <c r="H20" s="22">
        <f>SUM(H18:H19)</f>
        <v>964</v>
      </c>
      <c r="J20" s="19">
        <f>SUM(J18:J19)</f>
        <v>2563</v>
      </c>
      <c r="L20" s="22">
        <f>SUM(L18:L19)</f>
        <v>964</v>
      </c>
      <c r="N20" s="19">
        <f>SUM(N18:N19)</f>
        <v>2563</v>
      </c>
      <c r="O20" s="52">
        <f>+O18+O19</f>
        <v>7173</v>
      </c>
    </row>
    <row r="21" spans="2:15" ht="15.75">
      <c r="B21" s="1" t="s">
        <v>95</v>
      </c>
      <c r="C21" s="76"/>
      <c r="F21" s="54"/>
      <c r="G21" s="55"/>
      <c r="H21" s="22"/>
      <c r="J21" s="19"/>
      <c r="L21" s="22"/>
      <c r="N21" s="19"/>
      <c r="O21" s="52"/>
    </row>
    <row r="22" spans="2:15" ht="15.75">
      <c r="B22" s="2" t="s">
        <v>90</v>
      </c>
      <c r="C22" s="76"/>
      <c r="F22" s="54"/>
      <c r="G22" s="55"/>
      <c r="H22" s="22">
        <v>48</v>
      </c>
      <c r="J22" s="19">
        <v>2</v>
      </c>
      <c r="L22" s="22">
        <v>48</v>
      </c>
      <c r="N22" s="19">
        <v>2</v>
      </c>
      <c r="O22" s="52"/>
    </row>
    <row r="23" spans="2:15" ht="15.75">
      <c r="B23" s="2" t="s">
        <v>96</v>
      </c>
      <c r="C23" s="76"/>
      <c r="F23" s="54"/>
      <c r="G23" s="55"/>
      <c r="H23" s="22">
        <v>15</v>
      </c>
      <c r="J23" s="19">
        <v>120</v>
      </c>
      <c r="L23" s="22">
        <v>15</v>
      </c>
      <c r="N23" s="19">
        <v>120</v>
      </c>
      <c r="O23" s="52"/>
    </row>
    <row r="24" spans="2:15" ht="24" customHeight="1">
      <c r="B24" s="1" t="s">
        <v>97</v>
      </c>
      <c r="C24" s="76"/>
      <c r="F24" s="54"/>
      <c r="G24" s="55"/>
      <c r="H24" s="22"/>
      <c r="J24" s="19"/>
      <c r="L24" s="22"/>
      <c r="N24" s="19"/>
      <c r="O24" s="52"/>
    </row>
    <row r="25" spans="2:15" ht="15.75" hidden="1">
      <c r="B25" s="2" t="s">
        <v>136</v>
      </c>
      <c r="C25" s="76"/>
      <c r="F25" s="54"/>
      <c r="G25" s="55"/>
      <c r="H25" s="22">
        <v>0</v>
      </c>
      <c r="J25" s="19">
        <v>0</v>
      </c>
      <c r="L25" s="22">
        <v>0</v>
      </c>
      <c r="N25" s="19">
        <v>0</v>
      </c>
      <c r="O25" s="52"/>
    </row>
    <row r="26" spans="2:15" ht="15.75">
      <c r="B26" s="2" t="s">
        <v>98</v>
      </c>
      <c r="C26" s="76"/>
      <c r="F26" s="54"/>
      <c r="G26" s="55"/>
      <c r="H26" s="22">
        <f>-917-874-248</f>
        <v>-2039</v>
      </c>
      <c r="J26" s="19">
        <v>-1917</v>
      </c>
      <c r="L26" s="22">
        <f>-917-874-248</f>
        <v>-2039</v>
      </c>
      <c r="N26" s="19">
        <v>-1917</v>
      </c>
      <c r="O26" s="52"/>
    </row>
    <row r="27" spans="2:15" ht="15.75" hidden="1">
      <c r="B27" s="2" t="s">
        <v>137</v>
      </c>
      <c r="C27" s="76"/>
      <c r="F27" s="54"/>
      <c r="G27" s="55"/>
      <c r="H27" s="22">
        <v>0</v>
      </c>
      <c r="J27" s="19">
        <v>0</v>
      </c>
      <c r="L27" s="22">
        <v>0</v>
      </c>
      <c r="N27" s="19">
        <v>0</v>
      </c>
      <c r="O27" s="52"/>
    </row>
    <row r="28" spans="2:15" ht="15" customHeight="1">
      <c r="B28" s="2" t="s">
        <v>30</v>
      </c>
      <c r="C28" s="76"/>
      <c r="F28" s="54"/>
      <c r="G28" s="55"/>
      <c r="H28" s="22">
        <v>-95</v>
      </c>
      <c r="J28" s="19">
        <v>-19</v>
      </c>
      <c r="L28" s="22">
        <v>-95</v>
      </c>
      <c r="N28" s="19">
        <v>-19</v>
      </c>
      <c r="O28" s="52"/>
    </row>
    <row r="29" spans="2:15" ht="15" customHeight="1" hidden="1">
      <c r="B29" s="2" t="s">
        <v>138</v>
      </c>
      <c r="C29" s="76"/>
      <c r="F29" s="54"/>
      <c r="G29" s="55"/>
      <c r="H29" s="22">
        <v>0</v>
      </c>
      <c r="J29" s="19">
        <v>0</v>
      </c>
      <c r="L29" s="22">
        <v>0</v>
      </c>
      <c r="N29" s="19">
        <v>0</v>
      </c>
      <c r="O29" s="52"/>
    </row>
    <row r="30" spans="2:15" ht="21" customHeight="1">
      <c r="B30" s="1" t="s">
        <v>141</v>
      </c>
      <c r="C30" s="2"/>
      <c r="H30" s="41"/>
      <c r="J30" s="46"/>
      <c r="L30" s="41"/>
      <c r="N30" s="46"/>
      <c r="O30" s="52"/>
    </row>
    <row r="31" spans="2:15" ht="15">
      <c r="B31" s="1" t="s">
        <v>99</v>
      </c>
      <c r="C31" s="2"/>
      <c r="H31" s="23">
        <f>SUM(H20:H29)</f>
        <v>-1107</v>
      </c>
      <c r="I31" s="10"/>
      <c r="J31" s="20">
        <f>SUM(J20:J29)</f>
        <v>749</v>
      </c>
      <c r="K31" s="10"/>
      <c r="L31" s="23">
        <f>SUM(L20:L29)</f>
        <v>-1107</v>
      </c>
      <c r="M31" s="10"/>
      <c r="N31" s="20">
        <f>SUM(N20:N29)</f>
        <v>749</v>
      </c>
      <c r="O31" s="56">
        <v>3450</v>
      </c>
    </row>
    <row r="32" spans="2:15" ht="24" customHeight="1">
      <c r="B32" s="2" t="s">
        <v>105</v>
      </c>
      <c r="C32" s="2"/>
      <c r="H32" s="23">
        <v>-7</v>
      </c>
      <c r="I32" s="10"/>
      <c r="J32" s="20">
        <v>-344</v>
      </c>
      <c r="K32" s="10"/>
      <c r="L32" s="23">
        <v>-7</v>
      </c>
      <c r="M32" s="10"/>
      <c r="N32" s="20">
        <v>-344</v>
      </c>
      <c r="O32" s="56"/>
    </row>
    <row r="33" spans="2:15" ht="21" customHeight="1">
      <c r="B33" s="1" t="s">
        <v>142</v>
      </c>
      <c r="C33" s="2"/>
      <c r="G33" s="30"/>
      <c r="H33" s="41"/>
      <c r="I33" s="10"/>
      <c r="J33" s="46"/>
      <c r="K33" s="10"/>
      <c r="L33" s="41"/>
      <c r="M33" s="10"/>
      <c r="N33" s="46"/>
      <c r="O33" s="52">
        <v>-783</v>
      </c>
    </row>
    <row r="34" spans="2:15" ht="15">
      <c r="B34" s="1" t="s">
        <v>100</v>
      </c>
      <c r="C34" s="2"/>
      <c r="G34" s="30"/>
      <c r="H34" s="23">
        <f>SUM(H31:H32)</f>
        <v>-1114</v>
      </c>
      <c r="I34" s="10"/>
      <c r="J34" s="20">
        <f>SUM(J31:J32)</f>
        <v>405</v>
      </c>
      <c r="K34" s="10"/>
      <c r="L34" s="23">
        <f>SUM(L31:L32)</f>
        <v>-1114</v>
      </c>
      <c r="M34" s="10"/>
      <c r="N34" s="20">
        <f>SUM(N31:N32)</f>
        <v>405</v>
      </c>
      <c r="O34" s="52"/>
    </row>
    <row r="35" spans="2:15" ht="24" customHeight="1">
      <c r="B35" s="9" t="s">
        <v>107</v>
      </c>
      <c r="H35" s="23"/>
      <c r="I35" s="10"/>
      <c r="J35" s="20"/>
      <c r="K35" s="10"/>
      <c r="L35" s="23"/>
      <c r="M35" s="10"/>
      <c r="N35" s="20"/>
      <c r="O35" s="57"/>
    </row>
    <row r="36" spans="2:15" ht="15">
      <c r="B36" s="2" t="s">
        <v>106</v>
      </c>
      <c r="H36" s="23"/>
      <c r="I36" s="10"/>
      <c r="J36" s="20"/>
      <c r="K36" s="10"/>
      <c r="L36" s="23"/>
      <c r="M36" s="10"/>
      <c r="N36" s="20"/>
      <c r="O36" s="52">
        <f>SUM(O33:O35)</f>
        <v>-783</v>
      </c>
    </row>
    <row r="37" spans="2:15" ht="15">
      <c r="B37" s="2" t="s">
        <v>108</v>
      </c>
      <c r="C37" s="2"/>
      <c r="F37" s="30"/>
      <c r="H37" s="23">
        <v>0</v>
      </c>
      <c r="I37" s="10"/>
      <c r="J37" s="20">
        <v>0</v>
      </c>
      <c r="K37" s="10"/>
      <c r="L37" s="23">
        <v>0</v>
      </c>
      <c r="M37" s="10"/>
      <c r="N37" s="20">
        <v>0</v>
      </c>
      <c r="O37" s="52"/>
    </row>
    <row r="38" spans="2:15" ht="21" customHeight="1">
      <c r="B38" s="9" t="s">
        <v>143</v>
      </c>
      <c r="H38" s="36">
        <f>SUM(H34:H37)</f>
        <v>-1114</v>
      </c>
      <c r="I38" s="10"/>
      <c r="J38" s="37">
        <f>SUM(J34:J37)</f>
        <v>405</v>
      </c>
      <c r="K38" s="35"/>
      <c r="L38" s="36">
        <f>SUM(L34:L37)</f>
        <v>-1114</v>
      </c>
      <c r="M38" s="35"/>
      <c r="N38" s="37">
        <f>SUM(N34:N37)</f>
        <v>405</v>
      </c>
      <c r="O38" s="52"/>
    </row>
    <row r="39" spans="2:15" ht="24" customHeight="1">
      <c r="B39" s="8" t="s">
        <v>101</v>
      </c>
      <c r="C39" s="9"/>
      <c r="H39" s="41"/>
      <c r="I39" s="10"/>
      <c r="J39" s="46"/>
      <c r="K39" s="10"/>
      <c r="L39" s="41"/>
      <c r="M39" s="10"/>
      <c r="N39" s="46"/>
      <c r="O39" s="52"/>
    </row>
    <row r="40" spans="2:15" ht="15">
      <c r="B40" s="8" t="s">
        <v>102</v>
      </c>
      <c r="H40" s="27">
        <v>0</v>
      </c>
      <c r="I40" s="10"/>
      <c r="J40" s="74">
        <v>0</v>
      </c>
      <c r="K40" s="10"/>
      <c r="L40" s="27">
        <v>0</v>
      </c>
      <c r="M40" s="10"/>
      <c r="N40" s="74">
        <v>0</v>
      </c>
      <c r="O40" s="52"/>
    </row>
    <row r="41" spans="2:15" ht="15">
      <c r="B41" s="9" t="s">
        <v>103</v>
      </c>
      <c r="C41" s="9"/>
      <c r="H41" s="23"/>
      <c r="I41" s="10"/>
      <c r="J41" s="20"/>
      <c r="K41" s="10"/>
      <c r="L41" s="23"/>
      <c r="M41" s="10"/>
      <c r="N41" s="20"/>
      <c r="O41" s="52">
        <v>19</v>
      </c>
    </row>
    <row r="42" spans="2:15" ht="15.75" thickBot="1">
      <c r="B42" s="9" t="s">
        <v>104</v>
      </c>
      <c r="H42" s="58">
        <f>SUM(H38+H40)</f>
        <v>-1114</v>
      </c>
      <c r="I42" s="10"/>
      <c r="J42" s="75">
        <f>SUM(J38+J40)</f>
        <v>405</v>
      </c>
      <c r="K42" s="10"/>
      <c r="L42" s="58">
        <f>SUM(L38+L40)</f>
        <v>-1114</v>
      </c>
      <c r="M42" s="10"/>
      <c r="N42" s="75">
        <f>SUM(N38+N40)</f>
        <v>405</v>
      </c>
      <c r="O42" s="59">
        <f>SUM(O41:O41)</f>
        <v>19</v>
      </c>
    </row>
    <row r="43" spans="8:15" ht="15">
      <c r="H43" s="23"/>
      <c r="I43" s="10"/>
      <c r="J43" s="20"/>
      <c r="K43" s="10"/>
      <c r="L43" s="23"/>
      <c r="M43" s="10"/>
      <c r="N43" s="20"/>
      <c r="O43" s="52"/>
    </row>
    <row r="44" spans="2:15" ht="15">
      <c r="B44" s="8" t="s">
        <v>144</v>
      </c>
      <c r="H44" s="23"/>
      <c r="I44" s="10"/>
      <c r="J44" s="20"/>
      <c r="K44" s="10"/>
      <c r="L44" s="23"/>
      <c r="M44" s="10"/>
      <c r="N44" s="20"/>
      <c r="O44" s="52"/>
    </row>
    <row r="45" spans="2:15" ht="15">
      <c r="B45" s="8" t="s">
        <v>114</v>
      </c>
      <c r="H45" s="23">
        <v>-1118</v>
      </c>
      <c r="I45" s="10"/>
      <c r="J45" s="20">
        <v>393</v>
      </c>
      <c r="K45" s="10"/>
      <c r="L45" s="23">
        <v>-1118</v>
      </c>
      <c r="M45" s="10"/>
      <c r="N45" s="20">
        <v>393</v>
      </c>
      <c r="O45" s="52"/>
    </row>
    <row r="46" spans="2:15" ht="15">
      <c r="B46" s="8" t="s">
        <v>111</v>
      </c>
      <c r="H46" s="23">
        <v>4</v>
      </c>
      <c r="I46" s="10"/>
      <c r="J46" s="20">
        <v>12</v>
      </c>
      <c r="K46" s="10"/>
      <c r="L46" s="23">
        <v>4</v>
      </c>
      <c r="M46" s="10"/>
      <c r="N46" s="20">
        <v>12</v>
      </c>
      <c r="O46" s="52"/>
    </row>
    <row r="47" spans="8:15" ht="21.75" customHeight="1">
      <c r="H47" s="36">
        <f>H42</f>
        <v>-1114</v>
      </c>
      <c r="I47" s="10"/>
      <c r="J47" s="37">
        <f>J42</f>
        <v>405</v>
      </c>
      <c r="K47" s="10"/>
      <c r="L47" s="36">
        <f>L42</f>
        <v>-1114</v>
      </c>
      <c r="M47" s="10"/>
      <c r="N47" s="37">
        <f>SUM(N45:N46)</f>
        <v>405</v>
      </c>
      <c r="O47" s="52"/>
    </row>
    <row r="48" spans="8:15" ht="9" customHeight="1">
      <c r="H48" s="23"/>
      <c r="I48" s="10"/>
      <c r="J48" s="20"/>
      <c r="K48" s="10"/>
      <c r="L48" s="23"/>
      <c r="M48" s="10"/>
      <c r="N48" s="20"/>
      <c r="O48" s="52"/>
    </row>
    <row r="49" spans="2:15" ht="16.5">
      <c r="B49" s="87" t="s">
        <v>145</v>
      </c>
      <c r="C49" s="88"/>
      <c r="H49" s="22"/>
      <c r="J49" s="19"/>
      <c r="L49" s="22"/>
      <c r="N49" s="19"/>
      <c r="O49" s="52"/>
    </row>
    <row r="50" ht="15">
      <c r="B50" s="9" t="s">
        <v>115</v>
      </c>
    </row>
    <row r="51" spans="2:15" ht="16.5">
      <c r="B51" s="87" t="s">
        <v>116</v>
      </c>
      <c r="C51" s="2"/>
      <c r="H51" s="22"/>
      <c r="J51" s="19"/>
      <c r="L51" s="22"/>
      <c r="N51" s="19"/>
      <c r="O51" s="52"/>
    </row>
    <row r="52" spans="3:15" ht="21" customHeight="1" thickBot="1">
      <c r="C52" s="94" t="s">
        <v>23</v>
      </c>
      <c r="D52" s="94"/>
      <c r="E52" s="94"/>
      <c r="F52" s="94"/>
      <c r="H52" s="7">
        <f>'[1]eps Q1-11'!$F$13</f>
        <v>-1.0050460833584747</v>
      </c>
      <c r="J52" s="42">
        <v>-0.2</v>
      </c>
      <c r="L52" s="7">
        <f>'[1]eps Q1-11'!$H$13</f>
        <v>-1.0050460833584747</v>
      </c>
      <c r="N52" s="42">
        <v>-0.2</v>
      </c>
      <c r="O52" s="60">
        <v>0.8</v>
      </c>
    </row>
    <row r="53" spans="3:15" ht="21" customHeight="1" thickBot="1">
      <c r="C53" s="94" t="s">
        <v>22</v>
      </c>
      <c r="D53" s="94"/>
      <c r="E53" s="94"/>
      <c r="F53" s="94"/>
      <c r="H53" s="7">
        <f>'[1]eps Q1-11'!$F$25</f>
        <v>-0.3141027837973859</v>
      </c>
      <c r="J53" s="42">
        <v>0.14</v>
      </c>
      <c r="L53" s="7">
        <f>'[1]eps Q1-11'!$H$25</f>
        <v>-0.3141027837973859</v>
      </c>
      <c r="N53" s="42">
        <v>0.14</v>
      </c>
      <c r="O53" s="60">
        <v>0.9</v>
      </c>
    </row>
    <row r="54" spans="3:15" ht="9" customHeight="1">
      <c r="C54" s="77"/>
      <c r="D54" s="77"/>
      <c r="E54" s="77"/>
      <c r="F54" s="77"/>
      <c r="H54" s="84"/>
      <c r="J54" s="85"/>
      <c r="L54" s="84"/>
      <c r="N54" s="85"/>
      <c r="O54" s="86"/>
    </row>
    <row r="55" spans="2:15" ht="16.5">
      <c r="B55" s="87" t="s">
        <v>120</v>
      </c>
      <c r="C55" s="88"/>
      <c r="H55" s="22"/>
      <c r="J55" s="19"/>
      <c r="L55" s="22"/>
      <c r="N55" s="19"/>
      <c r="O55" s="52"/>
    </row>
    <row r="56" ht="15">
      <c r="B56" s="9" t="s">
        <v>121</v>
      </c>
    </row>
    <row r="57" spans="2:15" ht="16.5">
      <c r="B57" s="87" t="s">
        <v>116</v>
      </c>
      <c r="C57" s="2"/>
      <c r="H57" s="22"/>
      <c r="J57" s="19"/>
      <c r="L57" s="22"/>
      <c r="N57" s="19"/>
      <c r="O57" s="52"/>
    </row>
    <row r="58" spans="3:15" ht="21" customHeight="1" thickBot="1">
      <c r="C58" s="94" t="s">
        <v>23</v>
      </c>
      <c r="D58" s="94"/>
      <c r="E58" s="94"/>
      <c r="F58" s="94"/>
      <c r="H58" s="7">
        <f>'[1]eps Q1-11'!$F$48</f>
        <v>0</v>
      </c>
      <c r="J58" s="42">
        <v>0</v>
      </c>
      <c r="L58" s="7">
        <f>'[1]eps Q1-11'!$H$48</f>
        <v>0</v>
      </c>
      <c r="N58" s="42">
        <v>0</v>
      </c>
      <c r="O58" s="60">
        <v>0.8</v>
      </c>
    </row>
    <row r="59" spans="3:15" ht="21" customHeight="1" thickBot="1">
      <c r="C59" s="94" t="s">
        <v>22</v>
      </c>
      <c r="D59" s="94"/>
      <c r="E59" s="94"/>
      <c r="F59" s="94"/>
      <c r="H59" s="89">
        <f>'[1]eps Q1-11'!$F$57</f>
        <v>0</v>
      </c>
      <c r="J59" s="42">
        <v>0</v>
      </c>
      <c r="L59" s="89">
        <f>'[1]eps Q1-11'!$H$57</f>
        <v>0</v>
      </c>
      <c r="N59" s="42">
        <v>0</v>
      </c>
      <c r="O59" s="60">
        <v>0.9</v>
      </c>
    </row>
    <row r="60" spans="2:13" ht="15">
      <c r="B60" s="61"/>
      <c r="C60" s="61"/>
      <c r="D60" s="61"/>
      <c r="E60" s="61"/>
      <c r="F60" s="61"/>
      <c r="G60" s="61"/>
      <c r="H60" s="62"/>
      <c r="I60" s="61"/>
      <c r="K60" s="61"/>
      <c r="M60" s="61"/>
    </row>
    <row r="61" spans="2:15" ht="45.75" customHeight="1">
      <c r="B61" s="93" t="s">
        <v>156</v>
      </c>
      <c r="C61" s="93"/>
      <c r="D61" s="93"/>
      <c r="E61" s="93"/>
      <c r="F61" s="93"/>
      <c r="G61" s="93"/>
      <c r="H61" s="93"/>
      <c r="I61" s="93"/>
      <c r="J61" s="93"/>
      <c r="K61" s="93"/>
      <c r="L61" s="93"/>
      <c r="M61" s="93"/>
      <c r="N61" s="93"/>
      <c r="O61" s="2"/>
    </row>
  </sheetData>
  <sheetProtection/>
  <mergeCells count="7">
    <mergeCell ref="H10:J10"/>
    <mergeCell ref="L10:N10"/>
    <mergeCell ref="B61:N61"/>
    <mergeCell ref="C52:F52"/>
    <mergeCell ref="C53:F53"/>
    <mergeCell ref="C58:F58"/>
    <mergeCell ref="C59:F59"/>
  </mergeCells>
  <printOptions/>
  <pageMargins left="0.511811023622047" right="0.196850393700787" top="0.3" bottom="0.196850393700787" header="0.511811023622047" footer="0.196850393700787"/>
  <pageSetup horizontalDpi="600" verticalDpi="600" orientation="portrait" paperSize="9" scale="80" r:id="rId2"/>
  <headerFooter alignWithMargins="0">
    <oddFooter>&amp;R&amp;"Arial,Bold"&amp;12page &amp;N</oddFooter>
  </headerFooter>
  <rowBreaks count="1" manualBreakCount="1">
    <brk id="61" max="13" man="1"/>
  </rowBreaks>
  <drawing r:id="rId1"/>
</worksheet>
</file>

<file path=xl/worksheets/sheet2.xml><?xml version="1.0" encoding="utf-8"?>
<worksheet xmlns="http://schemas.openxmlformats.org/spreadsheetml/2006/main" xmlns:r="http://schemas.openxmlformats.org/officeDocument/2006/relationships">
  <dimension ref="A1:L96"/>
  <sheetViews>
    <sheetView view="pageBreakPreview" zoomScale="75" zoomScaleNormal="75" zoomScaleSheetLayoutView="75" zoomScalePageLayoutView="0" workbookViewId="0" topLeftCell="A43">
      <selection activeCell="J75" sqref="J75"/>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5.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67" t="s">
        <v>76</v>
      </c>
      <c r="E2" s="10"/>
      <c r="F2" s="10"/>
      <c r="G2" s="10"/>
      <c r="H2" s="35"/>
      <c r="I2" s="10"/>
      <c r="J2" s="10"/>
      <c r="K2" s="10"/>
    </row>
    <row r="3" spans="2:11" ht="15">
      <c r="B3" s="9"/>
      <c r="D3" s="10"/>
      <c r="E3" s="10"/>
      <c r="F3" s="10"/>
      <c r="G3" s="10"/>
      <c r="H3" s="35"/>
      <c r="I3" s="10"/>
      <c r="J3" s="10"/>
      <c r="K3" s="10"/>
    </row>
    <row r="4" spans="4:11" ht="15">
      <c r="D4" s="35" t="s">
        <v>147</v>
      </c>
      <c r="E4" s="12"/>
      <c r="F4" s="12"/>
      <c r="G4" s="12"/>
      <c r="H4" s="11"/>
      <c r="I4" s="10"/>
      <c r="J4" s="10"/>
      <c r="K4" s="10"/>
    </row>
    <row r="5" spans="4:11" ht="15">
      <c r="D5" s="13" t="s">
        <v>0</v>
      </c>
      <c r="E5" s="10"/>
      <c r="F5" s="10"/>
      <c r="G5" s="10"/>
      <c r="H5" s="35"/>
      <c r="I5" s="10"/>
      <c r="J5" s="10"/>
      <c r="K5" s="10"/>
    </row>
    <row r="6" spans="4:11" ht="15">
      <c r="D6" s="13"/>
      <c r="E6" s="10"/>
      <c r="F6" s="10"/>
      <c r="G6" s="10"/>
      <c r="H6" s="14"/>
      <c r="I6" s="15"/>
      <c r="J6" s="15" t="s">
        <v>64</v>
      </c>
      <c r="K6" s="10"/>
    </row>
    <row r="7" spans="4:11" ht="16.5" customHeight="1">
      <c r="D7" s="10"/>
      <c r="E7" s="10"/>
      <c r="F7" s="10"/>
      <c r="G7" s="10"/>
      <c r="H7" s="49">
        <v>40633</v>
      </c>
      <c r="I7" s="29"/>
      <c r="J7" s="49">
        <v>40543</v>
      </c>
      <c r="K7" s="10"/>
    </row>
    <row r="8" spans="8:11" ht="21" customHeight="1">
      <c r="H8" s="69" t="s">
        <v>5</v>
      </c>
      <c r="I8" s="26"/>
      <c r="J8" s="70" t="s">
        <v>5</v>
      </c>
      <c r="K8" s="10"/>
    </row>
    <row r="9" spans="2:11" ht="18" customHeight="1">
      <c r="B9" s="9" t="s">
        <v>32</v>
      </c>
      <c r="H9" s="23"/>
      <c r="I9" s="20"/>
      <c r="J9" s="20"/>
      <c r="K9" s="10"/>
    </row>
    <row r="10" spans="2:10" ht="15">
      <c r="B10" s="8" t="s">
        <v>6</v>
      </c>
      <c r="H10" s="22">
        <v>6142</v>
      </c>
      <c r="I10" s="19"/>
      <c r="J10" s="19">
        <v>6095</v>
      </c>
    </row>
    <row r="11" spans="2:10" ht="15" hidden="1">
      <c r="B11" s="8" t="s">
        <v>71</v>
      </c>
      <c r="H11" s="22">
        <f>'[1]consolidated BS.Q1-11'!$AC$11</f>
        <v>0</v>
      </c>
      <c r="I11" s="19"/>
      <c r="J11" s="19">
        <v>0</v>
      </c>
    </row>
    <row r="12" spans="2:10" ht="15" hidden="1">
      <c r="B12" s="8" t="s">
        <v>127</v>
      </c>
      <c r="H12" s="22">
        <v>0</v>
      </c>
      <c r="I12" s="19"/>
      <c r="J12" s="19">
        <v>0</v>
      </c>
    </row>
    <row r="13" spans="2:10" ht="15">
      <c r="B13" s="8" t="s">
        <v>149</v>
      </c>
      <c r="H13" s="22">
        <v>8677</v>
      </c>
      <c r="I13" s="19"/>
      <c r="J13" s="19">
        <v>8000</v>
      </c>
    </row>
    <row r="14" spans="2:10" ht="15">
      <c r="B14" s="8" t="s">
        <v>26</v>
      </c>
      <c r="H14" s="22">
        <v>6128</v>
      </c>
      <c r="I14" s="19"/>
      <c r="J14" s="19">
        <v>6148</v>
      </c>
    </row>
    <row r="15" spans="2:10" ht="15">
      <c r="B15" s="8" t="s">
        <v>36</v>
      </c>
      <c r="H15" s="22">
        <v>170744</v>
      </c>
      <c r="I15" s="19"/>
      <c r="J15" s="19">
        <v>170473</v>
      </c>
    </row>
    <row r="16" spans="2:10" ht="15">
      <c r="B16" s="8" t="s">
        <v>37</v>
      </c>
      <c r="H16" s="22">
        <v>1467</v>
      </c>
      <c r="I16" s="19"/>
      <c r="J16" s="19">
        <v>1467</v>
      </c>
    </row>
    <row r="17" spans="2:10" ht="15">
      <c r="B17" s="8" t="s">
        <v>7</v>
      </c>
      <c r="H17" s="72">
        <v>9636</v>
      </c>
      <c r="I17" s="19"/>
      <c r="J17" s="73">
        <v>9636</v>
      </c>
    </row>
    <row r="18" spans="6:10" ht="18" customHeight="1">
      <c r="F18" s="38" t="s">
        <v>31</v>
      </c>
      <c r="H18" s="36">
        <f>SUM(H10:H17)</f>
        <v>202794</v>
      </c>
      <c r="I18" s="19"/>
      <c r="J18" s="37">
        <f>SUM(J10:J17)</f>
        <v>201819</v>
      </c>
    </row>
    <row r="19" spans="2:10" ht="21" customHeight="1">
      <c r="B19" s="8" t="s">
        <v>28</v>
      </c>
      <c r="H19" s="23">
        <v>4795</v>
      </c>
      <c r="I19" s="20"/>
      <c r="J19" s="20">
        <v>6882</v>
      </c>
    </row>
    <row r="20" spans="2:10" ht="15">
      <c r="B20" s="8" t="s">
        <v>17</v>
      </c>
      <c r="H20" s="23">
        <v>23396</v>
      </c>
      <c r="I20" s="20"/>
      <c r="J20" s="20">
        <v>26210</v>
      </c>
    </row>
    <row r="21" spans="2:10" ht="15">
      <c r="B21" s="8" t="s">
        <v>18</v>
      </c>
      <c r="H21" s="23">
        <v>20107</v>
      </c>
      <c r="I21" s="20"/>
      <c r="J21" s="20">
        <v>23370</v>
      </c>
    </row>
    <row r="22" spans="2:10" ht="15">
      <c r="B22" s="8" t="s">
        <v>38</v>
      </c>
      <c r="H22" s="23">
        <v>4370</v>
      </c>
      <c r="I22" s="20"/>
      <c r="J22" s="20">
        <v>4845</v>
      </c>
    </row>
    <row r="23" spans="2:10" ht="15">
      <c r="B23" s="8" t="s">
        <v>128</v>
      </c>
      <c r="H23" s="23">
        <v>113</v>
      </c>
      <c r="I23" s="20"/>
      <c r="J23" s="20">
        <v>0</v>
      </c>
    </row>
    <row r="24" spans="2:10" ht="15" hidden="1">
      <c r="B24" s="8" t="s">
        <v>129</v>
      </c>
      <c r="H24" s="23">
        <v>0</v>
      </c>
      <c r="I24" s="20"/>
      <c r="J24" s="20">
        <v>0</v>
      </c>
    </row>
    <row r="25" spans="2:10" ht="15" hidden="1">
      <c r="B25" s="8" t="s">
        <v>130</v>
      </c>
      <c r="H25" s="23">
        <v>0</v>
      </c>
      <c r="I25" s="20"/>
      <c r="J25" s="20">
        <v>0</v>
      </c>
    </row>
    <row r="26" spans="2:10" ht="15" hidden="1">
      <c r="B26" s="8" t="s">
        <v>131</v>
      </c>
      <c r="H26" s="23">
        <v>0</v>
      </c>
      <c r="I26" s="20"/>
      <c r="J26" s="20">
        <v>0</v>
      </c>
    </row>
    <row r="27" spans="2:10" ht="15">
      <c r="B27" s="8" t="s">
        <v>39</v>
      </c>
      <c r="H27" s="23">
        <v>8979</v>
      </c>
      <c r="I27" s="20"/>
      <c r="J27" s="20">
        <v>9421</v>
      </c>
    </row>
    <row r="28" spans="2:10" ht="15" hidden="1">
      <c r="B28" s="8" t="s">
        <v>81</v>
      </c>
      <c r="H28" s="23">
        <v>0</v>
      </c>
      <c r="I28" s="20"/>
      <c r="J28" s="20">
        <v>0</v>
      </c>
    </row>
    <row r="29" spans="2:10" ht="15">
      <c r="B29" s="8" t="s">
        <v>149</v>
      </c>
      <c r="H29" s="23">
        <v>0</v>
      </c>
      <c r="I29" s="20"/>
      <c r="J29" s="20">
        <v>700</v>
      </c>
    </row>
    <row r="30" spans="2:10" ht="15">
      <c r="B30" s="8" t="s">
        <v>70</v>
      </c>
      <c r="H30" s="23">
        <f>6978+2543</f>
        <v>9521</v>
      </c>
      <c r="I30" s="20"/>
      <c r="J30" s="20">
        <v>4976</v>
      </c>
    </row>
    <row r="31" spans="3:10" ht="18" customHeight="1">
      <c r="C31" s="9" t="s">
        <v>33</v>
      </c>
      <c r="H31" s="36">
        <f>SUM(H19:H30)</f>
        <v>71281</v>
      </c>
      <c r="I31" s="20"/>
      <c r="J31" s="37">
        <f>SUM(J19:J30)</f>
        <v>76404</v>
      </c>
    </row>
    <row r="32" spans="6:10" ht="21" customHeight="1" thickBot="1">
      <c r="F32" s="38" t="s">
        <v>34</v>
      </c>
      <c r="H32" s="24">
        <f>SUM(H18+H31)</f>
        <v>274075</v>
      </c>
      <c r="I32" s="20"/>
      <c r="J32" s="34">
        <f>SUM(J18+J31)</f>
        <v>278223</v>
      </c>
    </row>
    <row r="33" spans="2:10" ht="18" customHeight="1">
      <c r="B33" s="9" t="s">
        <v>42</v>
      </c>
      <c r="F33" s="38"/>
      <c r="H33" s="23"/>
      <c r="I33" s="20"/>
      <c r="J33" s="20"/>
    </row>
    <row r="34" spans="2:10" ht="15" customHeight="1">
      <c r="B34" s="8" t="s">
        <v>19</v>
      </c>
      <c r="H34" s="23">
        <v>5647</v>
      </c>
      <c r="I34" s="20"/>
      <c r="J34" s="20">
        <v>6330</v>
      </c>
    </row>
    <row r="35" spans="2:10" ht="15">
      <c r="B35" s="8" t="s">
        <v>20</v>
      </c>
      <c r="H35" s="23">
        <v>6355</v>
      </c>
      <c r="I35" s="20"/>
      <c r="J35" s="20">
        <v>7919</v>
      </c>
    </row>
    <row r="36" spans="2:10" ht="15" hidden="1">
      <c r="B36" s="8" t="s">
        <v>132</v>
      </c>
      <c r="H36" s="23">
        <v>0</v>
      </c>
      <c r="I36" s="20"/>
      <c r="J36" s="20">
        <v>0</v>
      </c>
    </row>
    <row r="37" spans="2:10" ht="15" hidden="1">
      <c r="B37" s="8" t="s">
        <v>133</v>
      </c>
      <c r="H37" s="23">
        <v>0</v>
      </c>
      <c r="I37" s="20"/>
      <c r="J37" s="20">
        <v>0</v>
      </c>
    </row>
    <row r="38" spans="2:10" ht="15">
      <c r="B38" s="8" t="s">
        <v>46</v>
      </c>
      <c r="H38" s="23">
        <v>9332</v>
      </c>
      <c r="I38" s="20"/>
      <c r="J38" s="20">
        <v>9290</v>
      </c>
    </row>
    <row r="39" spans="2:10" ht="15" hidden="1">
      <c r="B39" s="8" t="s">
        <v>134</v>
      </c>
      <c r="H39" s="23">
        <v>0</v>
      </c>
      <c r="I39" s="20"/>
      <c r="J39" s="20">
        <v>0</v>
      </c>
    </row>
    <row r="40" spans="2:10" ht="15">
      <c r="B40" s="8" t="s">
        <v>84</v>
      </c>
      <c r="H40" s="23">
        <v>9356</v>
      </c>
      <c r="I40" s="20"/>
      <c r="J40" s="20">
        <v>9315</v>
      </c>
    </row>
    <row r="41" spans="2:10" ht="15">
      <c r="B41" s="8" t="s">
        <v>85</v>
      </c>
      <c r="F41" s="30"/>
      <c r="G41" s="8" t="s">
        <v>27</v>
      </c>
      <c r="H41" s="23">
        <v>138</v>
      </c>
      <c r="I41" s="20"/>
      <c r="J41" s="20">
        <v>980</v>
      </c>
    </row>
    <row r="42" spans="2:10" ht="15">
      <c r="B42" s="8" t="s">
        <v>47</v>
      </c>
      <c r="H42" s="23">
        <v>390</v>
      </c>
      <c r="I42" s="20"/>
      <c r="J42" s="20">
        <v>727</v>
      </c>
    </row>
    <row r="43" spans="2:10" ht="15">
      <c r="B43" s="8" t="s">
        <v>82</v>
      </c>
      <c r="H43" s="23">
        <v>266</v>
      </c>
      <c r="I43" s="20"/>
      <c r="J43" s="20">
        <v>0</v>
      </c>
    </row>
    <row r="44" spans="2:10" ht="15">
      <c r="B44" s="8" t="s">
        <v>67</v>
      </c>
      <c r="H44" s="23">
        <v>189</v>
      </c>
      <c r="I44" s="20"/>
      <c r="J44" s="20">
        <v>73</v>
      </c>
    </row>
    <row r="45" spans="2:10" ht="15">
      <c r="B45" s="8" t="s">
        <v>117</v>
      </c>
      <c r="H45" s="23">
        <v>2173</v>
      </c>
      <c r="I45" s="20"/>
      <c r="J45" s="20">
        <v>2115</v>
      </c>
    </row>
    <row r="46" spans="3:10" ht="18" customHeight="1">
      <c r="C46" s="2"/>
      <c r="F46" s="38" t="s">
        <v>48</v>
      </c>
      <c r="H46" s="36">
        <f>SUM(H34:H45)</f>
        <v>33846</v>
      </c>
      <c r="I46" s="20"/>
      <c r="J46" s="37">
        <f>SUM(J34:J45)</f>
        <v>36749</v>
      </c>
    </row>
    <row r="47" spans="3:10" ht="9" customHeight="1">
      <c r="C47" s="2"/>
      <c r="F47" s="38"/>
      <c r="H47" s="23"/>
      <c r="I47" s="20"/>
      <c r="J47" s="20"/>
    </row>
    <row r="48" spans="2:10" ht="21" customHeight="1">
      <c r="B48" s="78"/>
      <c r="C48" s="79"/>
      <c r="D48" s="78"/>
      <c r="E48" s="78"/>
      <c r="F48" s="80" t="s">
        <v>109</v>
      </c>
      <c r="G48" s="78"/>
      <c r="H48" s="81">
        <f>SUM(H31-H46)</f>
        <v>37435</v>
      </c>
      <c r="I48" s="82"/>
      <c r="J48" s="82">
        <f>SUM(J31-J46)</f>
        <v>39655</v>
      </c>
    </row>
    <row r="49" spans="2:10" ht="21" customHeight="1" hidden="1">
      <c r="B49" s="8" t="s">
        <v>51</v>
      </c>
      <c r="H49" s="22">
        <v>0</v>
      </c>
      <c r="I49" s="19"/>
      <c r="J49" s="19">
        <v>0</v>
      </c>
    </row>
    <row r="50" spans="2:10" ht="15" hidden="1">
      <c r="B50" s="8" t="s">
        <v>52</v>
      </c>
      <c r="H50" s="22">
        <v>0</v>
      </c>
      <c r="I50" s="19"/>
      <c r="J50" s="19">
        <v>0</v>
      </c>
    </row>
    <row r="51" spans="2:10" ht="15" hidden="1">
      <c r="B51" s="8" t="s">
        <v>43</v>
      </c>
      <c r="H51" s="22">
        <f>'[1]consolidated BS.Q1-11'!$AC$65</f>
        <v>0</v>
      </c>
      <c r="I51" s="19"/>
      <c r="J51" s="19">
        <v>0</v>
      </c>
    </row>
    <row r="52" spans="2:10" ht="15">
      <c r="B52" s="8" t="s">
        <v>67</v>
      </c>
      <c r="H52" s="23">
        <v>217</v>
      </c>
      <c r="I52" s="20"/>
      <c r="J52" s="20">
        <v>303</v>
      </c>
    </row>
    <row r="53" spans="2:10" ht="15">
      <c r="B53" s="8" t="s">
        <v>44</v>
      </c>
      <c r="H53" s="23">
        <v>29340</v>
      </c>
      <c r="I53" s="20"/>
      <c r="J53" s="20">
        <v>29340</v>
      </c>
    </row>
    <row r="54" spans="2:10" ht="15">
      <c r="B54" s="8" t="s">
        <v>84</v>
      </c>
      <c r="H54" s="23">
        <v>5502</v>
      </c>
      <c r="I54" s="20"/>
      <c r="J54" s="20">
        <v>5548</v>
      </c>
    </row>
    <row r="55" spans="3:10" ht="18" customHeight="1">
      <c r="C55" s="2"/>
      <c r="F55" s="38" t="s">
        <v>45</v>
      </c>
      <c r="H55" s="36">
        <f>SUM(H49:H54)</f>
        <v>35059</v>
      </c>
      <c r="I55" s="20"/>
      <c r="J55" s="37">
        <f>SUM(J49:J54)</f>
        <v>35191</v>
      </c>
    </row>
    <row r="56" spans="3:10" ht="21" customHeight="1">
      <c r="C56" s="2"/>
      <c r="D56" s="2"/>
      <c r="F56" s="38" t="s">
        <v>49</v>
      </c>
      <c r="H56" s="36">
        <f>SUM(H55+H46)</f>
        <v>68905</v>
      </c>
      <c r="I56" s="20"/>
      <c r="J56" s="37">
        <f>SUM(J55+J46)</f>
        <v>71940</v>
      </c>
    </row>
    <row r="57" spans="3:10" ht="9" customHeight="1">
      <c r="C57" s="2"/>
      <c r="D57" s="2"/>
      <c r="F57" s="38"/>
      <c r="H57" s="23"/>
      <c r="I57" s="20"/>
      <c r="J57" s="20"/>
    </row>
    <row r="58" spans="2:10" ht="20.25" customHeight="1">
      <c r="B58" s="78"/>
      <c r="C58" s="79"/>
      <c r="D58" s="78"/>
      <c r="E58" s="78"/>
      <c r="F58" s="80" t="s">
        <v>110</v>
      </c>
      <c r="G58" s="78"/>
      <c r="H58" s="81">
        <f>SUM(H32-H56)</f>
        <v>205170</v>
      </c>
      <c r="I58" s="82"/>
      <c r="J58" s="82">
        <f>SUM(J32-J56)</f>
        <v>206283</v>
      </c>
    </row>
    <row r="59" spans="2:10" ht="18" customHeight="1">
      <c r="B59" s="9" t="s">
        <v>35</v>
      </c>
      <c r="H59" s="23"/>
      <c r="I59" s="20"/>
      <c r="J59" s="20"/>
    </row>
    <row r="60" spans="2:10" ht="15">
      <c r="B60" s="8" t="s">
        <v>40</v>
      </c>
      <c r="H60" s="39">
        <v>80978</v>
      </c>
      <c r="I60" s="20"/>
      <c r="J60" s="40">
        <v>80978</v>
      </c>
    </row>
    <row r="61" spans="2:10" ht="15">
      <c r="B61" s="8" t="s">
        <v>72</v>
      </c>
      <c r="H61" s="39">
        <v>67926</v>
      </c>
      <c r="I61" s="20"/>
      <c r="J61" s="40">
        <v>67926</v>
      </c>
    </row>
    <row r="62" spans="2:10" ht="15">
      <c r="B62" s="8" t="s">
        <v>59</v>
      </c>
      <c r="H62" s="23">
        <v>30689</v>
      </c>
      <c r="I62" s="20"/>
      <c r="J62" s="20">
        <v>30689</v>
      </c>
    </row>
    <row r="63" spans="2:10" ht="15" hidden="1">
      <c r="B63" s="8" t="s">
        <v>135</v>
      </c>
      <c r="H63" s="23">
        <v>0</v>
      </c>
      <c r="I63" s="20"/>
      <c r="J63" s="20">
        <v>0</v>
      </c>
    </row>
    <row r="64" spans="2:10" ht="15">
      <c r="B64" s="8" t="s">
        <v>118</v>
      </c>
      <c r="H64" s="23">
        <v>24999</v>
      </c>
      <c r="I64" s="20"/>
      <c r="J64" s="20">
        <v>26117</v>
      </c>
    </row>
    <row r="65" spans="2:10" ht="15" hidden="1">
      <c r="B65" s="8" t="s">
        <v>51</v>
      </c>
      <c r="H65" s="23">
        <v>0</v>
      </c>
      <c r="I65" s="20"/>
      <c r="J65" s="20">
        <v>0</v>
      </c>
    </row>
    <row r="66" spans="2:10" s="8" customFormat="1" ht="15" hidden="1">
      <c r="B66" s="8" t="s">
        <v>52</v>
      </c>
      <c r="H66" s="23">
        <v>0</v>
      </c>
      <c r="I66" s="20"/>
      <c r="J66" s="20">
        <v>0</v>
      </c>
    </row>
    <row r="67" spans="8:10" s="8" customFormat="1" ht="15">
      <c r="H67" s="41">
        <f>SUM(H60:H66)</f>
        <v>204592</v>
      </c>
      <c r="I67" s="20"/>
      <c r="J67" s="46">
        <f>SUM(J60:J66)</f>
        <v>205710</v>
      </c>
    </row>
    <row r="68" spans="2:12" s="8" customFormat="1" ht="15">
      <c r="B68" s="8" t="s">
        <v>111</v>
      </c>
      <c r="H68" s="23">
        <v>578</v>
      </c>
      <c r="I68" s="20"/>
      <c r="J68" s="20">
        <v>573</v>
      </c>
      <c r="L68" s="47"/>
    </row>
    <row r="69" spans="6:10" s="8" customFormat="1" ht="18" customHeight="1">
      <c r="F69" s="38" t="s">
        <v>41</v>
      </c>
      <c r="H69" s="36">
        <f>SUM(H67:H68)</f>
        <v>205170</v>
      </c>
      <c r="I69" s="19"/>
      <c r="J69" s="37">
        <f>SUM(J67:J68)</f>
        <v>206283</v>
      </c>
    </row>
    <row r="70" spans="6:10" ht="21" customHeight="1" thickBot="1">
      <c r="F70" s="38" t="s">
        <v>50</v>
      </c>
      <c r="H70" s="24">
        <f>SUM(H56+H69)</f>
        <v>274075</v>
      </c>
      <c r="I70" s="19"/>
      <c r="J70" s="34">
        <f>SUM(J56+J69)</f>
        <v>278223</v>
      </c>
    </row>
    <row r="71" spans="8:10" ht="12" customHeight="1">
      <c r="H71" s="22">
        <f>SUM(H32-H70)</f>
        <v>0</v>
      </c>
      <c r="I71" s="19"/>
      <c r="J71" s="19">
        <f>SUM(J32-J70)</f>
        <v>0</v>
      </c>
    </row>
    <row r="72" spans="2:10" ht="14.25">
      <c r="B72" s="8" t="s">
        <v>161</v>
      </c>
      <c r="H72" s="8"/>
      <c r="I72" s="2"/>
      <c r="J72" s="2"/>
    </row>
    <row r="73" spans="2:10" ht="14.25">
      <c r="B73" s="8" t="s">
        <v>160</v>
      </c>
      <c r="H73" s="8"/>
      <c r="I73" s="2"/>
      <c r="J73" s="2"/>
    </row>
    <row r="74" spans="2:10" ht="33" customHeight="1" thickBot="1">
      <c r="B74" s="94" t="s">
        <v>157</v>
      </c>
      <c r="C74" s="94"/>
      <c r="D74" s="94"/>
      <c r="E74" s="94"/>
      <c r="F74" s="94"/>
      <c r="H74" s="7">
        <f>SUM(H67/161956)</f>
        <v>1.2632566870014077</v>
      </c>
      <c r="I74" s="19"/>
      <c r="J74" s="42">
        <f>SUM(J67/161956)</f>
        <v>1.270159796487935</v>
      </c>
    </row>
    <row r="75" ht="15">
      <c r="L75" s="2" t="s">
        <v>27</v>
      </c>
    </row>
    <row r="76" spans="1:11" s="64" customFormat="1" ht="51.75" customHeight="1">
      <c r="A76" s="63"/>
      <c r="B76" s="95" t="s">
        <v>155</v>
      </c>
      <c r="C76" s="95"/>
      <c r="D76" s="95"/>
      <c r="E76" s="95"/>
      <c r="F76" s="95"/>
      <c r="G76" s="95"/>
      <c r="H76" s="95"/>
      <c r="I76" s="95"/>
      <c r="J76" s="95"/>
      <c r="K76" s="95"/>
    </row>
    <row r="77" spans="8:10" ht="12.75" customHeight="1">
      <c r="H77" s="22"/>
      <c r="I77" s="19"/>
      <c r="J77" s="19"/>
    </row>
    <row r="94" ht="15">
      <c r="H94" s="43"/>
    </row>
    <row r="95" ht="15">
      <c r="H95" s="43"/>
    </row>
    <row r="96" spans="8:10" ht="15">
      <c r="H96" s="44"/>
      <c r="J96" s="45"/>
    </row>
  </sheetData>
  <sheetProtection/>
  <mergeCells count="2">
    <mergeCell ref="B74:F74"/>
    <mergeCell ref="B76:K76"/>
  </mergeCells>
  <printOptions/>
  <pageMargins left="0.7480314960629921" right="0.1968503937007874" top="0.3937007874015748" bottom="0.07874015748031496" header="0.3937007874015748" footer="0.07874015748031496"/>
  <pageSetup horizontalDpi="600" verticalDpi="600" orientation="portrait" paperSize="9" scale="80"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52"/>
  <sheetViews>
    <sheetView zoomScale="75" zoomScaleNormal="75" zoomScaleSheetLayoutView="75" zoomScalePageLayoutView="0" workbookViewId="0" topLeftCell="A13">
      <selection activeCell="S35" sqref="S35"/>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67" t="s">
        <v>76</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5" t="s">
        <v>92</v>
      </c>
      <c r="E4" s="12"/>
      <c r="F4" s="12"/>
      <c r="G4" s="12"/>
      <c r="H4" s="12"/>
      <c r="I4" s="10"/>
      <c r="J4" s="10"/>
      <c r="K4" s="10"/>
      <c r="L4" s="10"/>
      <c r="M4" s="10"/>
      <c r="N4" s="10"/>
    </row>
    <row r="5" spans="4:14" ht="15">
      <c r="D5" s="35" t="s">
        <v>148</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9" t="s">
        <v>80</v>
      </c>
      <c r="F10" s="99"/>
      <c r="G10" s="99"/>
      <c r="H10" s="99"/>
      <c r="I10" s="99"/>
      <c r="J10" s="99"/>
      <c r="K10" s="99"/>
      <c r="L10" s="99"/>
      <c r="M10" s="99"/>
      <c r="N10" s="99"/>
      <c r="O10" s="99"/>
      <c r="P10" s="31"/>
      <c r="Q10" s="31"/>
      <c r="R10" s="31"/>
      <c r="S10" s="31"/>
      <c r="T10" s="9"/>
    </row>
    <row r="11" spans="5:21" ht="21" customHeight="1">
      <c r="E11" s="31" t="s">
        <v>8</v>
      </c>
      <c r="F11" s="31"/>
      <c r="G11" s="68" t="s">
        <v>53</v>
      </c>
      <c r="H11" s="31"/>
      <c r="I11" s="31" t="s">
        <v>8</v>
      </c>
      <c r="J11" s="31"/>
      <c r="K11" s="68" t="s">
        <v>61</v>
      </c>
      <c r="L11" s="68"/>
      <c r="M11" s="68" t="s">
        <v>63</v>
      </c>
      <c r="N11" s="31"/>
      <c r="O11" s="31" t="s">
        <v>11</v>
      </c>
      <c r="P11" s="31"/>
      <c r="Q11" s="31" t="s">
        <v>57</v>
      </c>
      <c r="R11" s="31"/>
      <c r="S11" s="31" t="s">
        <v>58</v>
      </c>
      <c r="T11" s="9"/>
      <c r="U11" s="31" t="s">
        <v>57</v>
      </c>
    </row>
    <row r="12" spans="5:21" ht="15">
      <c r="E12" s="31" t="s">
        <v>9</v>
      </c>
      <c r="F12" s="31"/>
      <c r="G12" s="68" t="s">
        <v>54</v>
      </c>
      <c r="H12" s="31"/>
      <c r="I12" s="31" t="s">
        <v>10</v>
      </c>
      <c r="J12" s="31"/>
      <c r="K12" s="68" t="s">
        <v>54</v>
      </c>
      <c r="L12" s="68"/>
      <c r="M12" s="68" t="s">
        <v>54</v>
      </c>
      <c r="N12" s="31"/>
      <c r="O12" s="31" t="s">
        <v>122</v>
      </c>
      <c r="P12" s="31"/>
      <c r="R12" s="31"/>
      <c r="S12" s="31" t="s">
        <v>79</v>
      </c>
      <c r="T12" s="9"/>
      <c r="U12" s="31" t="s">
        <v>35</v>
      </c>
    </row>
    <row r="13" spans="5:21" ht="15">
      <c r="E13" s="31"/>
      <c r="F13" s="31"/>
      <c r="G13" s="68" t="s">
        <v>55</v>
      </c>
      <c r="H13" s="31"/>
      <c r="I13" s="31"/>
      <c r="J13" s="31"/>
      <c r="K13" s="68" t="s">
        <v>62</v>
      </c>
      <c r="L13" s="68"/>
      <c r="M13" s="68" t="s">
        <v>66</v>
      </c>
      <c r="N13" s="31"/>
      <c r="O13" s="31"/>
      <c r="P13" s="31"/>
      <c r="Q13" s="31"/>
      <c r="R13" s="31"/>
      <c r="S13" s="31"/>
      <c r="T13" s="9"/>
      <c r="U13" s="31"/>
    </row>
    <row r="14" spans="5:21" ht="15">
      <c r="E14" s="31"/>
      <c r="F14" s="31"/>
      <c r="G14" s="68" t="s">
        <v>56</v>
      </c>
      <c r="H14" s="31"/>
      <c r="I14" s="31"/>
      <c r="J14" s="31"/>
      <c r="K14" s="68" t="s">
        <v>65</v>
      </c>
      <c r="L14" s="68"/>
      <c r="M14" s="68" t="s">
        <v>65</v>
      </c>
      <c r="N14" s="31"/>
      <c r="O14" s="31"/>
      <c r="P14" s="31"/>
      <c r="Q14" s="31"/>
      <c r="R14" s="31"/>
      <c r="S14" s="31"/>
      <c r="T14" s="9"/>
      <c r="U14" s="31"/>
    </row>
    <row r="15" spans="5:21" ht="15">
      <c r="E15" s="31"/>
      <c r="F15" s="31"/>
      <c r="G15" s="31" t="s">
        <v>73</v>
      </c>
      <c r="H15" s="31"/>
      <c r="I15" s="31"/>
      <c r="J15" s="31"/>
      <c r="K15" s="31" t="s">
        <v>74</v>
      </c>
      <c r="L15" s="31"/>
      <c r="M15" s="31" t="s">
        <v>75</v>
      </c>
      <c r="N15" s="31"/>
      <c r="O15" s="31"/>
      <c r="P15" s="31"/>
      <c r="Q15" s="31"/>
      <c r="R15" s="31"/>
      <c r="S15" s="31"/>
      <c r="T15" s="9"/>
      <c r="U15" s="31"/>
    </row>
    <row r="16" spans="2:21" ht="15">
      <c r="B16" s="32"/>
      <c r="E16" s="69" t="s">
        <v>5</v>
      </c>
      <c r="F16" s="69"/>
      <c r="G16" s="69" t="s">
        <v>5</v>
      </c>
      <c r="H16" s="69"/>
      <c r="I16" s="69" t="s">
        <v>5</v>
      </c>
      <c r="J16" s="69"/>
      <c r="K16" s="69" t="s">
        <v>5</v>
      </c>
      <c r="L16" s="69"/>
      <c r="M16" s="69" t="s">
        <v>5</v>
      </c>
      <c r="N16" s="69"/>
      <c r="O16" s="69" t="s">
        <v>5</v>
      </c>
      <c r="P16" s="69"/>
      <c r="Q16" s="69" t="s">
        <v>5</v>
      </c>
      <c r="R16" s="69"/>
      <c r="S16" s="69" t="s">
        <v>5</v>
      </c>
      <c r="T16" s="69"/>
      <c r="U16" s="69" t="s">
        <v>5</v>
      </c>
    </row>
    <row r="17" ht="15" hidden="1">
      <c r="B17" s="33" t="s">
        <v>29</v>
      </c>
    </row>
    <row r="18" ht="15">
      <c r="B18" s="33"/>
    </row>
    <row r="19" spans="2:21" s="8" customFormat="1" ht="16.5" customHeight="1">
      <c r="B19" s="8" t="s">
        <v>89</v>
      </c>
      <c r="E19" s="19">
        <v>71582</v>
      </c>
      <c r="F19" s="19"/>
      <c r="G19" s="19">
        <v>67926</v>
      </c>
      <c r="H19" s="19"/>
      <c r="I19" s="19">
        <v>26930</v>
      </c>
      <c r="J19" s="19"/>
      <c r="K19" s="19">
        <v>1330</v>
      </c>
      <c r="L19" s="19"/>
      <c r="M19" s="19">
        <v>1312</v>
      </c>
      <c r="N19" s="19"/>
      <c r="O19" s="19">
        <v>26099</v>
      </c>
      <c r="P19" s="19"/>
      <c r="Q19" s="22">
        <f>SUM(E19:O19)</f>
        <v>195179</v>
      </c>
      <c r="R19" s="19"/>
      <c r="S19" s="19">
        <v>551</v>
      </c>
      <c r="T19" s="19"/>
      <c r="U19" s="22">
        <f>SUM(Q19:S19)</f>
        <v>195730</v>
      </c>
    </row>
    <row r="20" spans="5:21" s="8" customFormat="1" ht="15" customHeight="1">
      <c r="E20" s="19"/>
      <c r="F20" s="19"/>
      <c r="G20" s="19"/>
      <c r="H20" s="19"/>
      <c r="I20" s="19"/>
      <c r="J20" s="19"/>
      <c r="K20" s="19"/>
      <c r="L20" s="19"/>
      <c r="M20" s="19"/>
      <c r="N20" s="19"/>
      <c r="O20" s="19"/>
      <c r="P20" s="19"/>
      <c r="Q20" s="22"/>
      <c r="R20" s="19"/>
      <c r="S20" s="19"/>
      <c r="T20" s="19"/>
      <c r="U20" s="22"/>
    </row>
    <row r="21" spans="2:21" s="8" customFormat="1" ht="15" customHeight="1">
      <c r="B21" s="8" t="s">
        <v>86</v>
      </c>
      <c r="E21" s="19"/>
      <c r="F21" s="19"/>
      <c r="G21" s="19"/>
      <c r="H21" s="19"/>
      <c r="I21" s="19"/>
      <c r="J21" s="19"/>
      <c r="K21" s="19"/>
      <c r="L21" s="19"/>
      <c r="M21" s="19"/>
      <c r="N21" s="19"/>
      <c r="O21" s="19"/>
      <c r="P21" s="19"/>
      <c r="Q21" s="22"/>
      <c r="R21" s="19"/>
      <c r="S21" s="19"/>
      <c r="T21" s="19"/>
      <c r="U21" s="22"/>
    </row>
    <row r="22" spans="2:21" s="8" customFormat="1" ht="15" customHeight="1">
      <c r="B22" s="8" t="s">
        <v>125</v>
      </c>
      <c r="E22" s="19"/>
      <c r="F22" s="19"/>
      <c r="G22" s="19"/>
      <c r="H22" s="19"/>
      <c r="I22" s="19"/>
      <c r="J22" s="19"/>
      <c r="K22" s="19"/>
      <c r="L22" s="19"/>
      <c r="M22" s="19"/>
      <c r="N22" s="19"/>
      <c r="O22" s="19">
        <v>-679</v>
      </c>
      <c r="P22" s="19"/>
      <c r="Q22" s="22">
        <f>SUM(E22:O22)</f>
        <v>-679</v>
      </c>
      <c r="R22" s="19"/>
      <c r="S22" s="19"/>
      <c r="T22" s="19"/>
      <c r="U22" s="22">
        <f>SUM(Q22:S22)</f>
        <v>-679</v>
      </c>
    </row>
    <row r="23" spans="2:21" s="8" customFormat="1" ht="15" customHeight="1">
      <c r="B23" s="8" t="s">
        <v>123</v>
      </c>
      <c r="E23" s="19"/>
      <c r="F23" s="19"/>
      <c r="G23" s="19"/>
      <c r="H23" s="19"/>
      <c r="I23" s="19"/>
      <c r="J23" s="19"/>
      <c r="K23" s="19"/>
      <c r="L23" s="19"/>
      <c r="M23" s="19"/>
      <c r="N23" s="19"/>
      <c r="O23" s="19"/>
      <c r="P23" s="19"/>
      <c r="Q23" s="22"/>
      <c r="R23" s="19"/>
      <c r="S23" s="19"/>
      <c r="T23" s="19"/>
      <c r="U23" s="22"/>
    </row>
    <row r="24" spans="2:21" s="8" customFormat="1" ht="15" customHeight="1">
      <c r="B24" s="8" t="s">
        <v>152</v>
      </c>
      <c r="E24" s="19">
        <v>9396</v>
      </c>
      <c r="F24" s="19"/>
      <c r="G24" s="19"/>
      <c r="H24" s="19"/>
      <c r="I24" s="19">
        <v>3759</v>
      </c>
      <c r="J24" s="19"/>
      <c r="K24" s="19">
        <v>-1330</v>
      </c>
      <c r="L24" s="19"/>
      <c r="M24" s="19">
        <v>-1312</v>
      </c>
      <c r="N24" s="19"/>
      <c r="O24" s="19"/>
      <c r="P24" s="19"/>
      <c r="Q24" s="22">
        <f>SUM(E24:O24)</f>
        <v>10513</v>
      </c>
      <c r="R24" s="19"/>
      <c r="S24" s="19"/>
      <c r="T24" s="19"/>
      <c r="U24" s="22">
        <f>SUM(Q24:S24)</f>
        <v>10513</v>
      </c>
    </row>
    <row r="25" spans="2:21" s="8" customFormat="1" ht="18" customHeight="1">
      <c r="B25" s="8" t="s">
        <v>87</v>
      </c>
      <c r="E25" s="19"/>
      <c r="F25" s="19"/>
      <c r="G25" s="19"/>
      <c r="H25" s="19"/>
      <c r="I25" s="19"/>
      <c r="J25" s="19"/>
      <c r="K25" s="19"/>
      <c r="L25" s="19"/>
      <c r="M25" s="19"/>
      <c r="N25" s="19"/>
      <c r="O25" s="19"/>
      <c r="P25" s="19"/>
      <c r="Q25" s="22"/>
      <c r="R25" s="19"/>
      <c r="S25" s="19"/>
      <c r="T25" s="19"/>
      <c r="U25" s="22"/>
    </row>
    <row r="26" spans="2:21" s="8" customFormat="1" ht="18" customHeight="1">
      <c r="B26" s="8" t="s">
        <v>88</v>
      </c>
      <c r="E26" s="19"/>
      <c r="F26" s="19"/>
      <c r="G26" s="19"/>
      <c r="H26" s="19"/>
      <c r="I26" s="19"/>
      <c r="J26" s="19"/>
      <c r="K26" s="19"/>
      <c r="L26" s="19"/>
      <c r="M26" s="19"/>
      <c r="N26" s="19"/>
      <c r="O26" s="19">
        <v>2104</v>
      </c>
      <c r="P26" s="19"/>
      <c r="Q26" s="22">
        <f>SUM(E26:O26)</f>
        <v>2104</v>
      </c>
      <c r="R26" s="19"/>
      <c r="S26" s="19"/>
      <c r="T26" s="19"/>
      <c r="U26" s="22">
        <f>SUM(Q26:S26)</f>
        <v>2104</v>
      </c>
    </row>
    <row r="27" spans="2:21" s="8" customFormat="1" ht="15" customHeight="1">
      <c r="B27" s="8" t="s">
        <v>113</v>
      </c>
      <c r="E27" s="19"/>
      <c r="F27" s="19"/>
      <c r="G27" s="19"/>
      <c r="H27" s="19"/>
      <c r="I27" s="19"/>
      <c r="J27" s="19"/>
      <c r="K27" s="19"/>
      <c r="L27" s="19"/>
      <c r="M27" s="19"/>
      <c r="N27" s="19"/>
      <c r="O27" s="19"/>
      <c r="P27" s="19"/>
      <c r="Q27" s="22"/>
      <c r="R27" s="19"/>
      <c r="S27" s="19"/>
      <c r="T27" s="19"/>
      <c r="U27" s="22"/>
    </row>
    <row r="28" spans="2:21" s="8" customFormat="1" ht="15" customHeight="1">
      <c r="B28" s="8" t="s">
        <v>112</v>
      </c>
      <c r="E28" s="19"/>
      <c r="F28" s="19"/>
      <c r="G28" s="19"/>
      <c r="H28" s="19"/>
      <c r="I28" s="19"/>
      <c r="J28" s="19"/>
      <c r="K28" s="19"/>
      <c r="L28" s="19"/>
      <c r="M28" s="19"/>
      <c r="N28" s="19"/>
      <c r="O28" s="19">
        <v>-1407</v>
      </c>
      <c r="P28" s="19"/>
      <c r="Q28" s="22">
        <f>SUM(E28:O28)</f>
        <v>-1407</v>
      </c>
      <c r="R28" s="19"/>
      <c r="S28" s="19">
        <v>22</v>
      </c>
      <c r="T28" s="19"/>
      <c r="U28" s="22">
        <f>SUM(Q28:S28)</f>
        <v>-1385</v>
      </c>
    </row>
    <row r="29" spans="5:21" s="8" customFormat="1" ht="15" customHeight="1">
      <c r="E29" s="19"/>
      <c r="F29" s="19"/>
      <c r="G29" s="19"/>
      <c r="H29" s="19"/>
      <c r="I29" s="19"/>
      <c r="J29" s="19"/>
      <c r="K29" s="19"/>
      <c r="L29" s="19"/>
      <c r="M29" s="19"/>
      <c r="N29" s="19"/>
      <c r="O29" s="19"/>
      <c r="P29" s="19"/>
      <c r="Q29" s="22"/>
      <c r="R29" s="19"/>
      <c r="S29" s="19"/>
      <c r="T29" s="19"/>
      <c r="U29" s="22"/>
    </row>
    <row r="30" spans="2:21" s="8" customFormat="1" ht="15.75" thickBot="1">
      <c r="B30" s="8" t="s">
        <v>126</v>
      </c>
      <c r="E30" s="34">
        <f>SUM(E19:E28)</f>
        <v>80978</v>
      </c>
      <c r="F30" s="19"/>
      <c r="G30" s="34">
        <f>SUM(G19:G28)</f>
        <v>67926</v>
      </c>
      <c r="H30" s="19"/>
      <c r="I30" s="34">
        <f>SUM(I19:I28)</f>
        <v>30689</v>
      </c>
      <c r="J30" s="20"/>
      <c r="K30" s="34">
        <f>SUM(K19:K28)</f>
        <v>0</v>
      </c>
      <c r="L30" s="20"/>
      <c r="M30" s="34">
        <f>SUM(M19:M28)</f>
        <v>0</v>
      </c>
      <c r="N30" s="19"/>
      <c r="O30" s="34">
        <f>SUM(O19:O28)</f>
        <v>26117</v>
      </c>
      <c r="P30" s="20"/>
      <c r="Q30" s="24">
        <f>SUM(Q19:Q28)</f>
        <v>205710</v>
      </c>
      <c r="R30" s="20"/>
      <c r="S30" s="34">
        <f>SUM(S19:S28)</f>
        <v>573</v>
      </c>
      <c r="T30" s="19"/>
      <c r="U30" s="24">
        <f>SUM(U19:U28)</f>
        <v>206283</v>
      </c>
    </row>
    <row r="31" spans="5:21" s="9" customFormat="1" ht="15">
      <c r="E31" s="22"/>
      <c r="F31" s="22"/>
      <c r="G31" s="22"/>
      <c r="H31" s="22"/>
      <c r="I31" s="22"/>
      <c r="J31" s="22"/>
      <c r="K31" s="22"/>
      <c r="L31" s="22"/>
      <c r="M31" s="22"/>
      <c r="N31" s="22"/>
      <c r="O31" s="22"/>
      <c r="P31" s="22"/>
      <c r="Q31" s="22"/>
      <c r="R31" s="22"/>
      <c r="S31" s="22"/>
      <c r="T31" s="22"/>
      <c r="U31" s="22"/>
    </row>
    <row r="32" s="8" customFormat="1" ht="15" hidden="1">
      <c r="U32" s="9"/>
    </row>
    <row r="33" spans="2:21" s="8" customFormat="1" ht="15" hidden="1">
      <c r="B33" s="33" t="s">
        <v>68</v>
      </c>
      <c r="U33" s="9"/>
    </row>
    <row r="34" s="8" customFormat="1" ht="15">
      <c r="U34" s="9"/>
    </row>
    <row r="35" spans="2:21" s="8" customFormat="1" ht="15">
      <c r="B35" s="8" t="s">
        <v>150</v>
      </c>
      <c r="E35" s="20">
        <f>SUM(E30)</f>
        <v>80978</v>
      </c>
      <c r="F35" s="20"/>
      <c r="G35" s="20">
        <f>SUM(G30)</f>
        <v>67926</v>
      </c>
      <c r="H35" s="20"/>
      <c r="I35" s="20">
        <f>SUM(I30)</f>
        <v>30689</v>
      </c>
      <c r="J35" s="20"/>
      <c r="K35" s="20">
        <f>SUM(K30)</f>
        <v>0</v>
      </c>
      <c r="L35" s="20"/>
      <c r="M35" s="20">
        <f>SUM(M30)</f>
        <v>0</v>
      </c>
      <c r="N35" s="20"/>
      <c r="O35" s="20">
        <f>SUM(O30)</f>
        <v>26117</v>
      </c>
      <c r="P35" s="23"/>
      <c r="Q35" s="23">
        <f>SUM(Q30)</f>
        <v>205710</v>
      </c>
      <c r="R35" s="23"/>
      <c r="S35" s="23">
        <f>SUM(S30)+0.2</f>
        <v>573.2</v>
      </c>
      <c r="T35" s="23"/>
      <c r="U35" s="23">
        <f>SUM(U30)</f>
        <v>206283</v>
      </c>
    </row>
    <row r="36" spans="5:21" s="8" customFormat="1" ht="15" customHeight="1">
      <c r="E36" s="20"/>
      <c r="F36" s="20"/>
      <c r="G36" s="20"/>
      <c r="H36" s="20"/>
      <c r="I36" s="20"/>
      <c r="J36" s="20"/>
      <c r="K36" s="20"/>
      <c r="L36" s="20"/>
      <c r="M36" s="20"/>
      <c r="N36" s="20"/>
      <c r="O36" s="20"/>
      <c r="P36" s="23"/>
      <c r="Q36" s="23"/>
      <c r="R36" s="23"/>
      <c r="S36" s="23"/>
      <c r="T36" s="23"/>
      <c r="U36" s="23"/>
    </row>
    <row r="37" spans="2:21" s="8" customFormat="1" ht="15" customHeight="1" hidden="1">
      <c r="B37" s="8" t="s">
        <v>86</v>
      </c>
      <c r="E37" s="20"/>
      <c r="F37" s="20"/>
      <c r="G37" s="20"/>
      <c r="H37" s="20"/>
      <c r="I37" s="20"/>
      <c r="J37" s="20"/>
      <c r="K37" s="20"/>
      <c r="L37" s="20"/>
      <c r="M37" s="20"/>
      <c r="N37" s="20"/>
      <c r="O37" s="20"/>
      <c r="P37" s="23"/>
      <c r="Q37" s="23"/>
      <c r="R37" s="23"/>
      <c r="S37" s="23"/>
      <c r="T37" s="23"/>
      <c r="U37" s="23"/>
    </row>
    <row r="38" spans="2:21" s="8" customFormat="1" ht="15" customHeight="1" hidden="1">
      <c r="B38" s="8" t="s">
        <v>125</v>
      </c>
      <c r="E38" s="20"/>
      <c r="F38" s="20"/>
      <c r="G38" s="20"/>
      <c r="H38" s="20"/>
      <c r="I38" s="20"/>
      <c r="J38" s="20"/>
      <c r="K38" s="20"/>
      <c r="L38" s="20"/>
      <c r="M38" s="20"/>
      <c r="N38" s="20"/>
      <c r="O38" s="20">
        <v>0</v>
      </c>
      <c r="P38" s="23"/>
      <c r="Q38" s="22">
        <f>SUM(E38:O38)</f>
        <v>0</v>
      </c>
      <c r="R38" s="23"/>
      <c r="S38" s="23"/>
      <c r="T38" s="23"/>
      <c r="U38" s="22">
        <f>SUM(Q38:S38)</f>
        <v>0</v>
      </c>
    </row>
    <row r="39" spans="2:21" s="8" customFormat="1" ht="15" customHeight="1" hidden="1">
      <c r="B39" s="8" t="s">
        <v>123</v>
      </c>
      <c r="E39" s="20"/>
      <c r="F39" s="20"/>
      <c r="G39" s="20"/>
      <c r="H39" s="20"/>
      <c r="I39" s="20"/>
      <c r="J39" s="20"/>
      <c r="K39" s="20"/>
      <c r="L39" s="20"/>
      <c r="M39" s="20"/>
      <c r="N39" s="20"/>
      <c r="O39" s="20"/>
      <c r="P39" s="23"/>
      <c r="Q39" s="22"/>
      <c r="R39" s="23"/>
      <c r="S39" s="23"/>
      <c r="T39" s="23"/>
      <c r="U39" s="22"/>
    </row>
    <row r="40" spans="2:21" s="8" customFormat="1" ht="15" customHeight="1" hidden="1">
      <c r="B40" s="8" t="s">
        <v>124</v>
      </c>
      <c r="E40" s="20"/>
      <c r="F40" s="20"/>
      <c r="G40" s="20"/>
      <c r="H40" s="20"/>
      <c r="I40" s="20"/>
      <c r="J40" s="20"/>
      <c r="K40" s="20"/>
      <c r="L40" s="20"/>
      <c r="M40" s="20"/>
      <c r="N40" s="20"/>
      <c r="O40" s="20">
        <v>0</v>
      </c>
      <c r="P40" s="23"/>
      <c r="Q40" s="22">
        <f>SUM(E40:O40)</f>
        <v>0</v>
      </c>
      <c r="R40" s="23"/>
      <c r="S40" s="23"/>
      <c r="T40" s="23"/>
      <c r="U40" s="22">
        <f>SUM(Q40:S40)</f>
        <v>0</v>
      </c>
    </row>
    <row r="41" spans="2:21" s="8" customFormat="1" ht="15" customHeight="1" hidden="1">
      <c r="B41" s="8" t="s">
        <v>87</v>
      </c>
      <c r="E41" s="20"/>
      <c r="F41" s="20"/>
      <c r="G41" s="20"/>
      <c r="H41" s="20"/>
      <c r="I41" s="20"/>
      <c r="J41" s="20"/>
      <c r="K41" s="20"/>
      <c r="L41" s="20"/>
      <c r="M41" s="20"/>
      <c r="N41" s="20"/>
      <c r="O41" s="20"/>
      <c r="P41" s="23"/>
      <c r="Q41" s="22"/>
      <c r="R41" s="23"/>
      <c r="S41" s="23"/>
      <c r="T41" s="23"/>
      <c r="U41" s="22"/>
    </row>
    <row r="42" spans="2:21" s="8" customFormat="1" ht="15" customHeight="1" hidden="1">
      <c r="B42" s="8" t="s">
        <v>88</v>
      </c>
      <c r="E42" s="20"/>
      <c r="F42" s="20"/>
      <c r="G42" s="20"/>
      <c r="H42" s="20"/>
      <c r="I42" s="20"/>
      <c r="J42" s="20"/>
      <c r="K42" s="20"/>
      <c r="L42" s="20"/>
      <c r="M42" s="20"/>
      <c r="N42" s="20"/>
      <c r="O42" s="20">
        <v>0</v>
      </c>
      <c r="P42" s="23"/>
      <c r="Q42" s="22">
        <f>SUM(E42:O42)</f>
        <v>0</v>
      </c>
      <c r="R42" s="23"/>
      <c r="S42" s="23"/>
      <c r="T42" s="23"/>
      <c r="U42" s="22">
        <f>SUM(Q42:S42)</f>
        <v>0</v>
      </c>
    </row>
    <row r="43" spans="2:21" s="8" customFormat="1" ht="15" customHeight="1" hidden="1">
      <c r="B43" s="8" t="s">
        <v>139</v>
      </c>
      <c r="E43" s="20"/>
      <c r="F43" s="20"/>
      <c r="G43" s="20"/>
      <c r="H43" s="20"/>
      <c r="I43" s="20"/>
      <c r="J43" s="20"/>
      <c r="K43" s="20"/>
      <c r="L43" s="20"/>
      <c r="M43" s="20"/>
      <c r="N43" s="20"/>
      <c r="O43" s="20">
        <v>0</v>
      </c>
      <c r="P43" s="23"/>
      <c r="Q43" s="22"/>
      <c r="R43" s="23"/>
      <c r="S43" s="23"/>
      <c r="T43" s="23"/>
      <c r="U43" s="22"/>
    </row>
    <row r="44" spans="2:21" s="8" customFormat="1" ht="15" customHeight="1">
      <c r="B44" s="8" t="s">
        <v>113</v>
      </c>
      <c r="E44" s="20"/>
      <c r="F44" s="20"/>
      <c r="G44" s="20"/>
      <c r="H44" s="20"/>
      <c r="I44" s="20"/>
      <c r="J44" s="20"/>
      <c r="K44" s="20"/>
      <c r="L44" s="20"/>
      <c r="M44" s="20"/>
      <c r="N44" s="20"/>
      <c r="Q44" s="22"/>
      <c r="U44" s="22"/>
    </row>
    <row r="45" spans="2:21" s="8" customFormat="1" ht="15" customHeight="1">
      <c r="B45" s="8" t="s">
        <v>119</v>
      </c>
      <c r="E45" s="19"/>
      <c r="F45" s="19"/>
      <c r="G45" s="19"/>
      <c r="H45" s="19"/>
      <c r="I45" s="19"/>
      <c r="J45" s="19"/>
      <c r="K45" s="19"/>
      <c r="L45" s="19"/>
      <c r="M45" s="19"/>
      <c r="N45" s="19"/>
      <c r="O45" s="20">
        <v>-1118</v>
      </c>
      <c r="P45" s="23"/>
      <c r="Q45" s="22">
        <f>SUM(E45:O45)</f>
        <v>-1118</v>
      </c>
      <c r="R45" s="22"/>
      <c r="S45" s="19">
        <v>4.4</v>
      </c>
      <c r="T45" s="22"/>
      <c r="U45" s="22">
        <f>SUM(Q45:S45)</f>
        <v>-1113.6</v>
      </c>
    </row>
    <row r="46" spans="5:21" s="8" customFormat="1" ht="15">
      <c r="E46" s="22"/>
      <c r="F46" s="22"/>
      <c r="G46" s="22"/>
      <c r="H46" s="22"/>
      <c r="I46" s="22"/>
      <c r="J46" s="22"/>
      <c r="K46" s="22"/>
      <c r="L46" s="22"/>
      <c r="M46" s="22"/>
      <c r="N46" s="22"/>
      <c r="O46" s="22"/>
      <c r="P46" s="22"/>
      <c r="Q46" s="22"/>
      <c r="R46" s="22"/>
      <c r="S46" s="22"/>
      <c r="T46" s="22"/>
      <c r="U46" s="22"/>
    </row>
    <row r="47" spans="2:23" s="8" customFormat="1" ht="15.75" customHeight="1" thickBot="1">
      <c r="B47" s="8" t="s">
        <v>151</v>
      </c>
      <c r="E47" s="24">
        <f>SUM(E35:E46)</f>
        <v>80978</v>
      </c>
      <c r="F47" s="22"/>
      <c r="G47" s="24">
        <f>SUM(G35:G46)</f>
        <v>67926</v>
      </c>
      <c r="H47" s="22"/>
      <c r="I47" s="24">
        <f>SUM(I35:I46)</f>
        <v>30689</v>
      </c>
      <c r="J47" s="23"/>
      <c r="K47" s="24">
        <f>SUM(K35:K46)</f>
        <v>0</v>
      </c>
      <c r="L47" s="23"/>
      <c r="M47" s="24">
        <f>SUM(M35:M46)</f>
        <v>0</v>
      </c>
      <c r="N47" s="23"/>
      <c r="O47" s="24">
        <f>SUM(O35:O46)</f>
        <v>24999</v>
      </c>
      <c r="P47" s="23"/>
      <c r="Q47" s="24">
        <f>SUM(Q35:Q46)</f>
        <v>204592</v>
      </c>
      <c r="R47" s="23"/>
      <c r="S47" s="24">
        <f>SUM(S35:S46)</f>
        <v>577.6</v>
      </c>
      <c r="T47" s="22"/>
      <c r="U47" s="24">
        <f>SUM(U35:U46)</f>
        <v>205169.4</v>
      </c>
      <c r="W47" s="30"/>
    </row>
    <row r="48" spans="5:21" ht="15">
      <c r="E48" s="19"/>
      <c r="F48" s="19"/>
      <c r="G48" s="19"/>
      <c r="H48" s="19"/>
      <c r="I48" s="19"/>
      <c r="J48" s="19"/>
      <c r="K48" s="19"/>
      <c r="L48" s="19"/>
      <c r="M48" s="19"/>
      <c r="N48" s="19"/>
      <c r="O48" s="19"/>
      <c r="P48" s="19"/>
      <c r="Q48" s="19"/>
      <c r="R48" s="19"/>
      <c r="S48" s="19"/>
      <c r="T48" s="19"/>
      <c r="U48" s="22"/>
    </row>
    <row r="49" spans="5:21" ht="15">
      <c r="E49" s="19"/>
      <c r="F49" s="19"/>
      <c r="G49" s="19"/>
      <c r="H49" s="19"/>
      <c r="I49" s="19"/>
      <c r="J49" s="19"/>
      <c r="K49" s="19"/>
      <c r="L49" s="19"/>
      <c r="M49" s="19"/>
      <c r="N49" s="19"/>
      <c r="O49" s="19"/>
      <c r="P49" s="19"/>
      <c r="Q49" s="19"/>
      <c r="R49" s="19"/>
      <c r="S49" s="19"/>
      <c r="T49" s="19"/>
      <c r="U49" s="22"/>
    </row>
    <row r="50" spans="5:21" ht="15">
      <c r="E50" s="19"/>
      <c r="F50" s="19"/>
      <c r="G50" s="19"/>
      <c r="H50" s="19"/>
      <c r="I50" s="19"/>
      <c r="J50" s="19"/>
      <c r="K50" s="19"/>
      <c r="L50" s="19"/>
      <c r="M50" s="19"/>
      <c r="N50" s="19"/>
      <c r="O50" s="19"/>
      <c r="P50" s="19"/>
      <c r="Q50" s="19"/>
      <c r="R50" s="19"/>
      <c r="S50" s="19"/>
      <c r="T50" s="19"/>
      <c r="U50" s="22"/>
    </row>
    <row r="51" spans="2:21" ht="43.5" customHeight="1">
      <c r="B51" s="93" t="s">
        <v>154</v>
      </c>
      <c r="C51" s="98"/>
      <c r="D51" s="98"/>
      <c r="E51" s="98"/>
      <c r="F51" s="98"/>
      <c r="G51" s="98"/>
      <c r="H51" s="98"/>
      <c r="I51" s="98"/>
      <c r="J51" s="98"/>
      <c r="K51" s="98"/>
      <c r="L51" s="98"/>
      <c r="M51" s="98"/>
      <c r="N51" s="98"/>
      <c r="O51" s="98"/>
      <c r="P51" s="98"/>
      <c r="Q51" s="98"/>
      <c r="R51" s="98"/>
      <c r="S51" s="98"/>
      <c r="T51" s="98"/>
      <c r="U51" s="98"/>
    </row>
    <row r="52" spans="1:21" ht="14.25">
      <c r="A52" s="96"/>
      <c r="B52" s="96"/>
      <c r="C52" s="96"/>
      <c r="D52" s="96"/>
      <c r="E52" s="96"/>
      <c r="F52" s="96"/>
      <c r="G52" s="96"/>
      <c r="H52" s="96"/>
      <c r="I52" s="96"/>
      <c r="J52" s="96"/>
      <c r="K52" s="96"/>
      <c r="L52" s="96"/>
      <c r="M52" s="96"/>
      <c r="N52" s="96"/>
      <c r="O52" s="97"/>
      <c r="P52" s="97"/>
      <c r="Q52" s="97"/>
      <c r="R52" s="97"/>
      <c r="S52" s="97"/>
      <c r="T52" s="97"/>
      <c r="U52" s="97"/>
    </row>
  </sheetData>
  <sheetProtection/>
  <mergeCells count="3">
    <mergeCell ref="A52:U52"/>
    <mergeCell ref="B51:U51"/>
    <mergeCell ref="E10:O10"/>
  </mergeCells>
  <printOptions/>
  <pageMargins left="0.196850393700787" right="0" top="0.748031496062992" bottom="0.196850393700787" header="0.511811023622047" footer="0.196850393700787"/>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N41"/>
  <sheetViews>
    <sheetView zoomScale="75" zoomScaleNormal="75" zoomScaleSheetLayoutView="75" zoomScalePageLayoutView="0" workbookViewId="0" topLeftCell="A7">
      <selection activeCell="R26" sqref="R26"/>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9.140625" style="8" customWidth="1"/>
    <col min="7" max="7" width="15.00390625" style="8" customWidth="1"/>
    <col min="8" max="8" width="16.28125" style="8" customWidth="1"/>
    <col min="9" max="9" width="4.28125" style="8" customWidth="1"/>
    <col min="10" max="10" width="16.28125" style="8" customWidth="1"/>
    <col min="11" max="11" width="2.140625" style="8" customWidth="1"/>
    <col min="12" max="12" width="0.2890625" style="2" customWidth="1"/>
    <col min="13" max="13" width="11.28125" style="2" bestFit="1" customWidth="1"/>
    <col min="14" max="14" width="13.00390625" style="4" customWidth="1"/>
    <col min="15" max="16384" width="9.140625" style="2" customWidth="1"/>
  </cols>
  <sheetData>
    <row r="1" ht="15">
      <c r="B1" s="9"/>
    </row>
    <row r="2" spans="2:11" ht="15.75">
      <c r="B2" s="9"/>
      <c r="D2" s="67" t="s">
        <v>76</v>
      </c>
      <c r="E2" s="10"/>
      <c r="F2" s="10"/>
      <c r="G2" s="10"/>
      <c r="H2" s="10"/>
      <c r="I2" s="10"/>
      <c r="J2" s="10"/>
      <c r="K2" s="10"/>
    </row>
    <row r="3" spans="2:11" ht="15">
      <c r="B3" s="9"/>
      <c r="D3" s="10"/>
      <c r="E3" s="10"/>
      <c r="F3" s="10"/>
      <c r="G3" s="10"/>
      <c r="H3" s="10"/>
      <c r="I3" s="10"/>
      <c r="J3" s="10"/>
      <c r="K3" s="10"/>
    </row>
    <row r="4" spans="4:11" ht="15">
      <c r="D4" s="35" t="s">
        <v>93</v>
      </c>
      <c r="E4" s="12"/>
      <c r="F4" s="12"/>
      <c r="G4" s="12"/>
      <c r="H4" s="12"/>
      <c r="I4" s="10"/>
      <c r="J4" s="10"/>
      <c r="K4" s="10"/>
    </row>
    <row r="5" spans="4:11" ht="15">
      <c r="D5" s="35" t="s">
        <v>148</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83</v>
      </c>
      <c r="I9" s="15"/>
      <c r="J9" s="17" t="s">
        <v>21</v>
      </c>
      <c r="K9" s="10"/>
    </row>
    <row r="10" spans="4:11" ht="15">
      <c r="D10" s="10"/>
      <c r="E10" s="10"/>
      <c r="F10" s="10"/>
      <c r="G10" s="10"/>
      <c r="H10" s="48">
        <v>40633</v>
      </c>
      <c r="I10" s="29"/>
      <c r="J10" s="49">
        <v>40268</v>
      </c>
      <c r="K10" s="10"/>
    </row>
    <row r="11" spans="8:11" ht="15">
      <c r="H11" s="71" t="s">
        <v>5</v>
      </c>
      <c r="I11" s="71"/>
      <c r="J11" s="65" t="s">
        <v>5</v>
      </c>
      <c r="K11" s="10"/>
    </row>
    <row r="12" spans="8:11" ht="15">
      <c r="H12" s="14"/>
      <c r="I12" s="14"/>
      <c r="J12" s="15"/>
      <c r="K12" s="10"/>
    </row>
    <row r="13" spans="8:11" ht="15">
      <c r="H13" s="14"/>
      <c r="I13" s="14"/>
      <c r="J13" s="15"/>
      <c r="K13" s="10"/>
    </row>
    <row r="14" spans="1:11" s="5" customFormat="1" ht="15">
      <c r="A14" s="18"/>
      <c r="B14" s="8" t="s">
        <v>162</v>
      </c>
      <c r="C14" s="19"/>
      <c r="D14" s="8"/>
      <c r="E14" s="8"/>
      <c r="F14" s="8"/>
      <c r="G14" s="20"/>
      <c r="H14" s="22">
        <v>6914</v>
      </c>
      <c r="I14" s="19"/>
      <c r="J14" s="19">
        <v>2241</v>
      </c>
      <c r="K14" s="18"/>
    </row>
    <row r="15" spans="1:11" s="5" customFormat="1" ht="15">
      <c r="A15" s="18"/>
      <c r="B15" s="8"/>
      <c r="C15" s="19"/>
      <c r="D15" s="8"/>
      <c r="E15" s="8"/>
      <c r="F15" s="8"/>
      <c r="G15" s="20"/>
      <c r="H15" s="22"/>
      <c r="I15" s="19"/>
      <c r="J15" s="19"/>
      <c r="K15" s="18"/>
    </row>
    <row r="16" spans="1:11" s="5" customFormat="1" ht="15">
      <c r="A16" s="18"/>
      <c r="B16" s="8" t="s">
        <v>164</v>
      </c>
      <c r="C16" s="19"/>
      <c r="D16" s="8"/>
      <c r="E16" s="8"/>
      <c r="F16" s="8"/>
      <c r="G16" s="20"/>
      <c r="H16" s="22">
        <v>-1858</v>
      </c>
      <c r="I16" s="19"/>
      <c r="J16" s="19">
        <v>-1367</v>
      </c>
      <c r="K16" s="18"/>
    </row>
    <row r="17" spans="1:11" s="5" customFormat="1" ht="15">
      <c r="A17" s="18"/>
      <c r="B17" s="8"/>
      <c r="C17" s="19"/>
      <c r="D17" s="8"/>
      <c r="E17" s="8"/>
      <c r="F17" s="8"/>
      <c r="G17" s="20"/>
      <c r="H17" s="22"/>
      <c r="I17" s="19"/>
      <c r="J17" s="19"/>
      <c r="K17" s="18"/>
    </row>
    <row r="18" spans="1:11" s="5" customFormat="1" ht="15">
      <c r="A18" s="18"/>
      <c r="B18" s="8" t="s">
        <v>163</v>
      </c>
      <c r="C18" s="19"/>
      <c r="D18" s="8"/>
      <c r="E18" s="8"/>
      <c r="F18" s="8"/>
      <c r="G18" s="20"/>
      <c r="H18" s="22">
        <v>-777</v>
      </c>
      <c r="I18" s="19"/>
      <c r="J18" s="19">
        <v>-217</v>
      </c>
      <c r="K18" s="18"/>
    </row>
    <row r="19" spans="1:11" s="5" customFormat="1" ht="15">
      <c r="A19" s="18"/>
      <c r="B19" s="8"/>
      <c r="C19" s="19"/>
      <c r="D19" s="8"/>
      <c r="E19" s="8"/>
      <c r="F19" s="8"/>
      <c r="G19" s="20"/>
      <c r="H19" s="27"/>
      <c r="I19" s="19"/>
      <c r="J19" s="74"/>
      <c r="K19" s="18"/>
    </row>
    <row r="20" spans="1:11" s="5" customFormat="1" ht="15">
      <c r="A20" s="18"/>
      <c r="B20" s="9" t="s">
        <v>60</v>
      </c>
      <c r="C20" s="19"/>
      <c r="D20" s="8"/>
      <c r="E20" s="8"/>
      <c r="F20" s="8"/>
      <c r="G20" s="20"/>
      <c r="H20" s="22">
        <f>SUM(H14:H19)</f>
        <v>4279</v>
      </c>
      <c r="I20" s="19"/>
      <c r="J20" s="19">
        <f>SUM(J14:J19)</f>
        <v>657</v>
      </c>
      <c r="K20" s="18"/>
    </row>
    <row r="21" spans="1:11" s="5" customFormat="1" ht="15">
      <c r="A21" s="18"/>
      <c r="B21" s="8"/>
      <c r="C21" s="19"/>
      <c r="D21" s="8"/>
      <c r="E21" s="8"/>
      <c r="F21" s="8"/>
      <c r="G21" s="20"/>
      <c r="H21" s="22"/>
      <c r="I21" s="19"/>
      <c r="J21" s="19"/>
      <c r="K21" s="18"/>
    </row>
    <row r="22" spans="1:11" s="5" customFormat="1" ht="15">
      <c r="A22" s="18"/>
      <c r="B22" s="8" t="s">
        <v>146</v>
      </c>
      <c r="C22" s="19"/>
      <c r="D22" s="8"/>
      <c r="E22" s="8"/>
      <c r="F22" s="8"/>
      <c r="G22" s="20"/>
      <c r="H22" s="22">
        <f>4644+332</f>
        <v>4976</v>
      </c>
      <c r="I22" s="19"/>
      <c r="J22" s="19">
        <v>5488</v>
      </c>
      <c r="K22" s="18"/>
    </row>
    <row r="23" spans="1:11" s="5" customFormat="1" ht="15">
      <c r="A23" s="18"/>
      <c r="B23" s="8"/>
      <c r="C23" s="19"/>
      <c r="D23" s="8"/>
      <c r="E23" s="8"/>
      <c r="F23" s="8"/>
      <c r="G23" s="20"/>
      <c r="H23" s="22"/>
      <c r="I23" s="19"/>
      <c r="J23" s="19"/>
      <c r="K23" s="18"/>
    </row>
    <row r="24" spans="1:11" s="6" customFormat="1" ht="18" customHeight="1" thickBot="1">
      <c r="A24" s="21"/>
      <c r="B24" s="9" t="s">
        <v>158</v>
      </c>
      <c r="C24" s="22"/>
      <c r="D24" s="9"/>
      <c r="E24" s="9"/>
      <c r="F24" s="9"/>
      <c r="G24" s="23"/>
      <c r="H24" s="24">
        <f>SUM(H20:H23)</f>
        <v>9255</v>
      </c>
      <c r="I24" s="22"/>
      <c r="J24" s="34">
        <f>SUM(J20:J23)</f>
        <v>6145</v>
      </c>
      <c r="K24" s="21"/>
    </row>
    <row r="25" spans="1:11" s="5" customFormat="1" ht="14.25">
      <c r="A25" s="18"/>
      <c r="B25" s="19"/>
      <c r="C25" s="19"/>
      <c r="D25" s="19"/>
      <c r="E25" s="19"/>
      <c r="F25" s="25"/>
      <c r="G25" s="8"/>
      <c r="H25" s="8"/>
      <c r="I25" s="8"/>
      <c r="J25" s="8"/>
      <c r="K25" s="18"/>
    </row>
    <row r="26" spans="8:13" ht="15">
      <c r="H26" s="22"/>
      <c r="J26" s="19"/>
      <c r="L26" s="4"/>
      <c r="M26" s="3"/>
    </row>
    <row r="27" spans="8:13" ht="15">
      <c r="H27" s="22"/>
      <c r="J27" s="19"/>
      <c r="M27" s="3"/>
    </row>
    <row r="28" spans="2:13" ht="15">
      <c r="B28" s="8" t="s">
        <v>159</v>
      </c>
      <c r="H28" s="9"/>
      <c r="L28" s="3"/>
      <c r="M28" s="3"/>
    </row>
    <row r="29" spans="8:13" ht="15">
      <c r="H29" s="9"/>
      <c r="L29" s="3"/>
      <c r="M29" s="3"/>
    </row>
    <row r="30" spans="8:13" ht="15">
      <c r="H30" s="71" t="s">
        <v>5</v>
      </c>
      <c r="I30" s="26" t="s">
        <v>27</v>
      </c>
      <c r="J30" s="15" t="s">
        <v>5</v>
      </c>
      <c r="L30" s="3"/>
      <c r="M30" s="3"/>
    </row>
    <row r="31" spans="8:13" ht="15">
      <c r="H31" s="14"/>
      <c r="J31" s="15"/>
      <c r="L31" s="3"/>
      <c r="M31" s="3"/>
    </row>
    <row r="32" spans="2:13" ht="15" customHeight="1">
      <c r="B32" s="8" t="s">
        <v>140</v>
      </c>
      <c r="H32" s="22">
        <v>2543</v>
      </c>
      <c r="J32" s="19">
        <v>1993</v>
      </c>
      <c r="L32" s="3"/>
      <c r="M32" s="3"/>
    </row>
    <row r="33" spans="2:13" ht="15" customHeight="1">
      <c r="B33" s="8" t="s">
        <v>12</v>
      </c>
      <c r="H33" s="22">
        <v>6978</v>
      </c>
      <c r="J33" s="19">
        <v>4748</v>
      </c>
      <c r="L33" s="3"/>
      <c r="M33" s="3"/>
    </row>
    <row r="34" spans="2:12" ht="15" customHeight="1">
      <c r="B34" s="8" t="s">
        <v>82</v>
      </c>
      <c r="H34" s="27">
        <v>-266</v>
      </c>
      <c r="J34" s="74">
        <v>-596</v>
      </c>
      <c r="L34" s="3"/>
    </row>
    <row r="35" spans="8:14" ht="21" customHeight="1" thickBot="1">
      <c r="H35" s="28">
        <f>SUM(H32:H34)</f>
        <v>9255</v>
      </c>
      <c r="J35" s="66">
        <f>SUM(J32:J34)</f>
        <v>6145</v>
      </c>
      <c r="L35" s="4"/>
      <c r="M35" s="3"/>
      <c r="N35" s="83">
        <f>SUM(H24-H35)</f>
        <v>0</v>
      </c>
    </row>
    <row r="36" spans="8:13" ht="15">
      <c r="H36" s="9"/>
      <c r="L36" s="3"/>
      <c r="M36" s="3"/>
    </row>
    <row r="37" spans="8:13" ht="15">
      <c r="H37" s="9"/>
      <c r="L37" s="3"/>
      <c r="M37" s="3"/>
    </row>
    <row r="38" spans="8:13" ht="15">
      <c r="H38" s="9"/>
      <c r="L38" s="3"/>
      <c r="M38" s="3"/>
    </row>
    <row r="39" spans="2:13" ht="48.75" customHeight="1">
      <c r="B39" s="100" t="s">
        <v>153</v>
      </c>
      <c r="C39" s="100"/>
      <c r="D39" s="100"/>
      <c r="E39" s="100"/>
      <c r="F39" s="100"/>
      <c r="G39" s="100"/>
      <c r="H39" s="100"/>
      <c r="I39" s="100"/>
      <c r="J39" s="100"/>
      <c r="K39" s="100"/>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CEO</cp:lastModifiedBy>
  <cp:lastPrinted>2011-05-25T04:26:00Z</cp:lastPrinted>
  <dcterms:created xsi:type="dcterms:W3CDTF">2004-04-19T04:18:49Z</dcterms:created>
  <dcterms:modified xsi:type="dcterms:W3CDTF">2011-05-25T04:26:04Z</dcterms:modified>
  <cp:category/>
  <cp:version/>
  <cp:contentType/>
  <cp:contentStatus/>
</cp:coreProperties>
</file>