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Sheet'!$A$1:$K$63</definedName>
    <definedName name="_xlnm.Print_Area" localSheetId="3">'Cashflow Statement'!$A$1:$K$41</definedName>
    <definedName name="_xlnm.Print_Area" localSheetId="2">'Change in equity'!$A$1:$U$44</definedName>
    <definedName name="_xlnm.Print_Area" localSheetId="0">'Income Statement'!$A$1:$N$52</definedName>
  </definedNames>
  <calcPr fullCalcOnLoad="1"/>
</workbook>
</file>

<file path=xl/sharedStrings.xml><?xml version="1.0" encoding="utf-8"?>
<sst xmlns="http://schemas.openxmlformats.org/spreadsheetml/2006/main" count="182" uniqueCount="132">
  <si>
    <t>(The figures have not been audited)</t>
  </si>
  <si>
    <t>Quarter</t>
  </si>
  <si>
    <t>Preceding Year</t>
  </si>
  <si>
    <t>Cost of Sales</t>
  </si>
  <si>
    <t>Gross Profit</t>
  </si>
  <si>
    <t>Taxation</t>
  </si>
  <si>
    <t>Earnings per share (sen)</t>
  </si>
  <si>
    <t>RM'000</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</si>
  <si>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</si>
  <si>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</si>
  <si>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</si>
  <si>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</si>
  <si>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</si>
  <si>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</si>
  <si>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</si>
  <si>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</si>
  <si>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</si>
  <si>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</si>
  <si>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</si>
  <si>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</si>
  <si>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</si>
  <si>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</si>
  <si>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</si>
  <si>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</si>
  <si>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</si>
  <si>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</si>
  <si>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</si>
  <si>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</si>
  <si>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Revenue</t>
  </si>
  <si>
    <t>Other Income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</si>
  <si>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</si>
  <si>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</si>
  <si>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</si>
  <si>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</si>
  <si>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</si>
  <si>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</si>
  <si>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</si>
  <si>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</si>
  <si>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</si>
  <si>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</si>
  <si>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</si>
  <si>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</si>
  <si>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</si>
  <si>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</si>
  <si>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</si>
  <si>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</si>
  <si>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</si>
  <si>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</si>
  <si>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</si>
  <si>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</si>
  <si>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</si>
  <si>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</si>
  <si>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</si>
  <si>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</si>
  <si>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</si>
  <si>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</si>
  <si>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</si>
  <si>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</si>
  <si>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</si>
  <si>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</si>
  <si>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</si>
  <si>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</si>
  <si>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</si>
  <si>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</si>
  <si>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</si>
  <si>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</si>
  <si>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</si>
  <si>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</si>
  <si>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</si>
  <si>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</si>
  <si>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</si>
  <si>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</si>
  <si>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</si>
  <si>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</si>
  <si>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Attributable to :</t>
  </si>
  <si>
    <t>Equity holders of the parent</t>
  </si>
  <si>
    <t>Equity attributable to equity holders of the Company</t>
  </si>
  <si>
    <t>(Audited)</t>
  </si>
  <si>
    <t>As at</t>
  </si>
  <si>
    <t>Profits</t>
  </si>
  <si>
    <t>Loan Stock</t>
  </si>
  <si>
    <t xml:space="preserve">Unsecured </t>
  </si>
  <si>
    <t>Hire Purchase payables</t>
  </si>
  <si>
    <t>Administration Expenses</t>
  </si>
  <si>
    <t xml:space="preserve">Net  Assets Per Share attributable to ordinary </t>
  </si>
  <si>
    <t>equity holders of the parent(RM)</t>
  </si>
  <si>
    <t>9 months ended 30 September 2007</t>
  </si>
  <si>
    <t>31.12.2007</t>
  </si>
  <si>
    <t>Cash and cash equivalents</t>
  </si>
  <si>
    <t>As at 1 January 2008</t>
  </si>
  <si>
    <t>Cash and cash equivalents at beginning of financial year</t>
  </si>
  <si>
    <t>Prepaid Lease Land Payments</t>
  </si>
  <si>
    <t>Other investments</t>
  </si>
  <si>
    <t>Based on 143,163,988 ordinary shares</t>
  </si>
  <si>
    <t>Irredeemable Convertible Preference Shares</t>
  </si>
  <si>
    <t>("ICPS")</t>
  </si>
  <si>
    <t>("RCSLS")</t>
  </si>
  <si>
    <t>("RCULS")</t>
  </si>
  <si>
    <t>As at 31 December 2008</t>
  </si>
  <si>
    <r>
      <t xml:space="preserve">MAJUPERAK HOLDINGS BERHAD </t>
    </r>
    <r>
      <rPr>
        <sz val="12"/>
        <rFont val="Arial"/>
        <family val="2"/>
      </rPr>
      <t>( 585389-X)</t>
    </r>
  </si>
  <si>
    <t>Individual Quarter</t>
  </si>
  <si>
    <t>Cumulative Quarter</t>
  </si>
  <si>
    <t>Minority interests</t>
  </si>
  <si>
    <t>Interests</t>
  </si>
  <si>
    <t>The Condensed Consolidated Income  Statements should be read in conjunction with the Audited Financial Statements for the year ended 31 December 2008 and the accompanying notes attached to the interim financial statements.</t>
  </si>
  <si>
    <t>The Condensed Consolidated Balance Sheet should be read in conjunction with the Audited Financial Statements for the year ended 31 December 2008 and the accompanying notes attached to the interim financial statements.</t>
  </si>
  <si>
    <t>&lt;--------    Attributable to the Equity Holders of the Company   ---------&gt;</t>
  </si>
  <si>
    <t>As at 1 January 2009</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</si>
  <si>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</si>
  <si>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Cashflow Statement should be read in conjunction with the Audited Financial Statements for the year ended 31 December 2008 and the accompanying notes attached to the interim financial statements.</t>
  </si>
  <si>
    <t>Amount Due from Associated Companies</t>
  </si>
  <si>
    <t xml:space="preserve">CONDENSED CONSOLIDATED STATEMENT OF CHANGES IN EQUITY </t>
  </si>
  <si>
    <t xml:space="preserve">CONDENSED CONSOLIDATED CASHFLOW STATEMENT </t>
  </si>
  <si>
    <t>Cash  and  cash  equivalents at the end of financial period comprise as follows :</t>
  </si>
  <si>
    <t>Cash and cash equivalents at end of financial period</t>
  </si>
  <si>
    <t>Bank overdraft</t>
  </si>
  <si>
    <t>Loss for the period</t>
  </si>
  <si>
    <t xml:space="preserve">Redemption of </t>
  </si>
  <si>
    <t>1st RCSLS &amp; RCULS</t>
  </si>
  <si>
    <t>2nd RCSLS &amp; RCULS</t>
  </si>
  <si>
    <t>CONDENSED CONSOLIDATED INCOME STATEMENT</t>
  </si>
  <si>
    <t>FOR THE NINE MONTHS PERIOD ENDED 30 SEPTEMBER 2009</t>
  </si>
  <si>
    <t>CONDENSED CONSOLIDATED BALANCE SHEET AS AT 30 SEPTEMBER 2009</t>
  </si>
  <si>
    <t>Retained Profits</t>
  </si>
  <si>
    <t>As at 30 September 2009</t>
  </si>
  <si>
    <t>Current Year To-date</t>
  </si>
  <si>
    <t>Amount Due to Ultimate Holding Corporation</t>
  </si>
  <si>
    <t>Retrenchment Benefits</t>
  </si>
  <si>
    <t>Dividend of 1% per ICPS</t>
  </si>
  <si>
    <t>paid on 29 July 2009</t>
  </si>
  <si>
    <t>Profit / (Loss)from operations</t>
  </si>
  <si>
    <t>Profit / (Loss) Before Taxation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</si>
</sst>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48">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1"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2"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1" xfId="42" applyNumberFormat="1" applyFont="1" applyFill="1" applyBorder="1" applyAlignment="1">
      <alignment/>
    </xf>
    <xf numFmtId="171" fontId="3" fillId="0" borderId="12"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4" fillId="0" borderId="12"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3" xfId="42" applyNumberFormat="1" applyFont="1" applyFill="1" applyBorder="1" applyAlignment="1">
      <alignment/>
    </xf>
    <xf numFmtId="171" fontId="4" fillId="0" borderId="13" xfId="42" applyNumberFormat="1" applyFont="1" applyFill="1" applyBorder="1" applyAlignment="1">
      <alignment/>
    </xf>
    <xf numFmtId="171" fontId="4" fillId="0" borderId="13" xfId="42" applyNumberFormat="1" applyFont="1" applyFill="1" applyBorder="1" applyAlignment="1">
      <alignment horizontal="center"/>
    </xf>
    <xf numFmtId="0" fontId="3" fillId="0" borderId="0" xfId="0" applyFont="1" applyFill="1" applyAlignment="1">
      <alignment horizontal="right"/>
    </xf>
    <xf numFmtId="171" fontId="4" fillId="0" borderId="12"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172" fontId="4" fillId="0" borderId="0" xfId="42" applyNumberFormat="1" applyFont="1" applyFill="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1" xfId="42" applyNumberFormat="1" applyFont="1" applyBorder="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4" xfId="59" applyFont="1" applyFill="1" applyBorder="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3" fillId="0" borderId="0" xfId="42" applyNumberFormat="1" applyFont="1" applyBorder="1" applyAlignment="1">
      <alignment/>
    </xf>
    <xf numFmtId="171" fontId="4" fillId="0" borderId="14" xfId="42" applyNumberFormat="1" applyFont="1" applyFill="1" applyBorder="1" applyAlignment="1">
      <alignment horizontal="right"/>
    </xf>
    <xf numFmtId="171" fontId="4" fillId="0" borderId="14" xfId="42" applyNumberFormat="1" applyFont="1" applyBorder="1" applyAlignment="1">
      <alignment horizontal="right"/>
    </xf>
    <xf numFmtId="171" fontId="3" fillId="0" borderId="14" xfId="42" applyNumberFormat="1" applyFont="1" applyBorder="1" applyAlignment="1">
      <alignment/>
    </xf>
    <xf numFmtId="173" fontId="4" fillId="0" borderId="0" xfId="42" applyNumberFormat="1" applyFont="1" applyFill="1" applyAlignment="1">
      <alignment/>
    </xf>
    <xf numFmtId="9" fontId="3" fillId="0" borderId="14" xfId="59" applyFont="1" applyFill="1" applyBorder="1" applyAlignment="1">
      <alignment horizontal="right"/>
    </xf>
    <xf numFmtId="171" fontId="3" fillId="0" borderId="10" xfId="42" applyNumberFormat="1" applyFont="1" applyFill="1" applyBorder="1" applyAlignment="1">
      <alignment/>
    </xf>
    <xf numFmtId="171" fontId="3" fillId="0" borderId="10" xfId="42" applyNumberFormat="1" applyFont="1" applyBorder="1" applyAlignment="1">
      <alignment/>
    </xf>
    <xf numFmtId="171" fontId="3" fillId="0" borderId="0" xfId="42" applyNumberFormat="1" applyFont="1" applyFill="1" applyAlignment="1">
      <alignment horizontal="right"/>
    </xf>
    <xf numFmtId="171" fontId="3" fillId="0" borderId="12" xfId="42" applyNumberFormat="1" applyFont="1" applyBorder="1" applyAlignment="1">
      <alignment/>
    </xf>
    <xf numFmtId="43" fontId="4" fillId="0" borderId="10" xfId="42" applyNumberFormat="1" applyFont="1" applyFill="1" applyBorder="1" applyAlignment="1">
      <alignment horizontal="right"/>
    </xf>
    <xf numFmtId="43" fontId="3" fillId="0" borderId="10" xfId="42" applyNumberFormat="1" applyFont="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2"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3" fillId="0" borderId="11" xfId="0" applyFont="1" applyFill="1" applyBorder="1" applyAlignment="1">
      <alignment horizontal="right"/>
    </xf>
    <xf numFmtId="0" fontId="4" fillId="0" borderId="11" xfId="0" applyFont="1" applyFill="1" applyBorder="1" applyAlignment="1">
      <alignment horizontal="right"/>
    </xf>
    <xf numFmtId="0" fontId="3" fillId="0" borderId="0" xfId="0" applyFont="1" applyFill="1" applyBorder="1" applyAlignment="1">
      <alignment horizontal="righ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28575</xdr:rowOff>
    </xdr:from>
    <xdr:to>
      <xdr:col>2</xdr:col>
      <xdr:colOff>304800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295275" y="219075"/>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1"/>
  <sheetViews>
    <sheetView tabSelected="1" zoomScale="75" zoomScaleNormal="75" zoomScaleSheetLayoutView="75" zoomScalePageLayoutView="0" workbookViewId="0" topLeftCell="A37">
      <selection activeCell="B36" sqref="B36"/>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84" t="s">
        <v>99</v>
      </c>
      <c r="E2" s="10"/>
      <c r="F2" s="10"/>
      <c r="G2" s="10"/>
      <c r="H2" s="37"/>
      <c r="I2" s="10"/>
      <c r="J2" s="10"/>
      <c r="K2" s="10"/>
      <c r="L2" s="37"/>
      <c r="M2" s="10"/>
      <c r="N2" s="10"/>
      <c r="O2" s="56"/>
    </row>
    <row r="3" spans="2:15" ht="15">
      <c r="B3" s="9"/>
      <c r="D3" s="10"/>
      <c r="E3" s="10"/>
      <c r="F3" s="10"/>
      <c r="G3" s="10"/>
      <c r="H3" s="37"/>
      <c r="I3" s="10"/>
      <c r="J3" s="10"/>
      <c r="K3" s="10"/>
      <c r="L3" s="37"/>
      <c r="M3" s="10"/>
      <c r="N3" s="10"/>
      <c r="O3" s="56"/>
    </row>
    <row r="4" spans="4:15" ht="15">
      <c r="D4" s="37" t="s">
        <v>120</v>
      </c>
      <c r="E4" s="12"/>
      <c r="F4" s="12"/>
      <c r="G4" s="12"/>
      <c r="H4" s="11"/>
      <c r="I4" s="10"/>
      <c r="J4" s="10"/>
      <c r="K4" s="10"/>
      <c r="L4" s="37"/>
      <c r="M4" s="10"/>
      <c r="N4" s="10"/>
      <c r="O4" s="56"/>
    </row>
    <row r="5" spans="4:15" ht="15">
      <c r="D5" s="37" t="s">
        <v>121</v>
      </c>
      <c r="E5" s="12"/>
      <c r="F5" s="12"/>
      <c r="G5" s="12"/>
      <c r="H5" s="11"/>
      <c r="I5" s="10"/>
      <c r="J5" s="10"/>
      <c r="K5" s="10"/>
      <c r="L5" s="37"/>
      <c r="M5" s="10"/>
      <c r="N5" s="10"/>
      <c r="O5" s="56"/>
    </row>
    <row r="6" spans="4:15" ht="15">
      <c r="D6" s="13" t="s">
        <v>0</v>
      </c>
      <c r="E6" s="12"/>
      <c r="F6" s="12"/>
      <c r="G6" s="12"/>
      <c r="H6" s="11"/>
      <c r="I6" s="10"/>
      <c r="J6" s="10"/>
      <c r="K6" s="10"/>
      <c r="L6" s="37"/>
      <c r="M6" s="10"/>
      <c r="N6" s="10"/>
      <c r="O6" s="56"/>
    </row>
    <row r="7" spans="5:15" ht="15">
      <c r="E7" s="10"/>
      <c r="F7" s="10"/>
      <c r="G7" s="10"/>
      <c r="H7" s="37"/>
      <c r="I7" s="10"/>
      <c r="J7" s="10"/>
      <c r="K7" s="10"/>
      <c r="L7" s="37"/>
      <c r="M7" s="10"/>
      <c r="N7" s="10"/>
      <c r="O7" s="56"/>
    </row>
    <row r="8" spans="4:15" ht="15">
      <c r="D8" s="13"/>
      <c r="E8" s="10"/>
      <c r="F8" s="10"/>
      <c r="G8" s="10"/>
      <c r="H8" s="37"/>
      <c r="I8" s="10"/>
      <c r="J8" s="10"/>
      <c r="K8" s="10"/>
      <c r="L8" s="37"/>
      <c r="M8" s="10"/>
      <c r="N8" s="10"/>
      <c r="O8" s="56"/>
    </row>
    <row r="9" spans="4:15" ht="15">
      <c r="D9" s="13"/>
      <c r="E9" s="10"/>
      <c r="F9" s="10"/>
      <c r="G9" s="10"/>
      <c r="H9" s="37"/>
      <c r="I9" s="10"/>
      <c r="J9" s="10"/>
      <c r="K9" s="10"/>
      <c r="L9" s="37"/>
      <c r="M9" s="10"/>
      <c r="N9" s="10"/>
      <c r="O9" s="56"/>
    </row>
    <row r="10" spans="4:15" ht="14.25">
      <c r="D10" s="10"/>
      <c r="E10" s="10"/>
      <c r="F10" s="10"/>
      <c r="G10" s="10"/>
      <c r="H10" s="89" t="s">
        <v>100</v>
      </c>
      <c r="I10" s="90"/>
      <c r="J10" s="91"/>
      <c r="K10" s="10"/>
      <c r="L10" s="89" t="s">
        <v>101</v>
      </c>
      <c r="M10" s="90"/>
      <c r="N10" s="91"/>
      <c r="O10" s="2"/>
    </row>
    <row r="11" spans="8:15" ht="15">
      <c r="H11" s="33" t="s">
        <v>17</v>
      </c>
      <c r="I11" s="31"/>
      <c r="J11" s="31" t="s">
        <v>2</v>
      </c>
      <c r="L11" s="33" t="s">
        <v>17</v>
      </c>
      <c r="M11" s="31"/>
      <c r="N11" s="31" t="s">
        <v>2</v>
      </c>
      <c r="O11" s="57" t="s">
        <v>17</v>
      </c>
    </row>
    <row r="12" spans="8:15" ht="15">
      <c r="H12" s="33" t="s">
        <v>18</v>
      </c>
      <c r="I12" s="31"/>
      <c r="J12" s="31" t="s">
        <v>16</v>
      </c>
      <c r="L12" s="33" t="s">
        <v>18</v>
      </c>
      <c r="M12" s="31"/>
      <c r="N12" s="31" t="s">
        <v>16</v>
      </c>
      <c r="O12" s="57" t="s">
        <v>18</v>
      </c>
    </row>
    <row r="13" spans="8:15" ht="15">
      <c r="H13" s="33" t="s">
        <v>1</v>
      </c>
      <c r="I13" s="31"/>
      <c r="J13" s="31" t="s">
        <v>1</v>
      </c>
      <c r="L13" s="33" t="s">
        <v>27</v>
      </c>
      <c r="M13" s="31"/>
      <c r="N13" s="31" t="s">
        <v>19</v>
      </c>
      <c r="O13" s="57" t="s">
        <v>27</v>
      </c>
    </row>
    <row r="14" spans="8:15" ht="15">
      <c r="H14" s="54">
        <v>40086</v>
      </c>
      <c r="I14" s="31"/>
      <c r="J14" s="55">
        <v>39721</v>
      </c>
      <c r="L14" s="54">
        <v>40086</v>
      </c>
      <c r="M14" s="31"/>
      <c r="N14" s="55">
        <v>39721</v>
      </c>
      <c r="O14" s="57" t="s">
        <v>87</v>
      </c>
    </row>
    <row r="15" spans="8:15" ht="15">
      <c r="H15" s="86" t="s">
        <v>7</v>
      </c>
      <c r="I15" s="28"/>
      <c r="J15" s="87" t="s">
        <v>7</v>
      </c>
      <c r="K15" s="28"/>
      <c r="L15" s="86" t="s">
        <v>7</v>
      </c>
      <c r="M15" s="28"/>
      <c r="N15" s="87" t="s">
        <v>7</v>
      </c>
      <c r="O15" s="57" t="s">
        <v>7</v>
      </c>
    </row>
    <row r="16" spans="8:15" ht="15">
      <c r="H16" s="33"/>
      <c r="I16" s="31"/>
      <c r="J16" s="31"/>
      <c r="L16" s="33"/>
      <c r="M16" s="31"/>
      <c r="N16" s="31"/>
      <c r="O16" s="57"/>
    </row>
    <row r="17" spans="2:15" ht="15">
      <c r="B17" s="8" t="s">
        <v>28</v>
      </c>
      <c r="H17" s="24">
        <v>1354</v>
      </c>
      <c r="J17" s="21">
        <v>2451</v>
      </c>
      <c r="L17" s="24">
        <v>5046</v>
      </c>
      <c r="N17" s="21">
        <v>13236</v>
      </c>
      <c r="O17" s="58">
        <v>19693</v>
      </c>
    </row>
    <row r="18" spans="6:15" ht="15">
      <c r="F18" s="32"/>
      <c r="H18" s="24"/>
      <c r="J18" s="21"/>
      <c r="L18" s="24"/>
      <c r="N18" s="21"/>
      <c r="O18" s="58"/>
    </row>
    <row r="19" spans="2:15" ht="15">
      <c r="B19" s="8" t="s">
        <v>3</v>
      </c>
      <c r="H19" s="29">
        <v>-1451</v>
      </c>
      <c r="J19" s="21">
        <v>-1401</v>
      </c>
      <c r="L19" s="29">
        <v>-2636</v>
      </c>
      <c r="N19" s="21">
        <v>-7681</v>
      </c>
      <c r="O19" s="59">
        <v>-12520</v>
      </c>
    </row>
    <row r="20" spans="7:15" ht="9" customHeight="1">
      <c r="G20" s="60"/>
      <c r="H20" s="61"/>
      <c r="J20" s="62"/>
      <c r="L20" s="24"/>
      <c r="N20" s="62"/>
      <c r="O20" s="58"/>
    </row>
    <row r="21" spans="2:15" ht="15">
      <c r="B21" s="8" t="s">
        <v>4</v>
      </c>
      <c r="F21" s="60"/>
      <c r="G21" s="63"/>
      <c r="H21" s="24">
        <f>+H17+H19</f>
        <v>-97</v>
      </c>
      <c r="J21" s="19">
        <f>+J17+J19</f>
        <v>1050</v>
      </c>
      <c r="L21" s="24">
        <f>+L17+L19</f>
        <v>2410</v>
      </c>
      <c r="N21" s="19">
        <f>+N17+N19</f>
        <v>5555</v>
      </c>
      <c r="O21" s="58">
        <f>+O17+O19</f>
        <v>7173</v>
      </c>
    </row>
    <row r="22" spans="8:15" ht="15">
      <c r="H22" s="24"/>
      <c r="J22" s="64"/>
      <c r="L22" s="24"/>
      <c r="N22" s="64"/>
      <c r="O22" s="58"/>
    </row>
    <row r="23" spans="2:15" ht="15">
      <c r="B23" s="8" t="s">
        <v>29</v>
      </c>
      <c r="H23" s="25">
        <v>322</v>
      </c>
      <c r="J23" s="21">
        <v>503</v>
      </c>
      <c r="L23" s="25">
        <v>1177</v>
      </c>
      <c r="N23" s="21">
        <v>1923</v>
      </c>
      <c r="O23" s="65">
        <v>3450</v>
      </c>
    </row>
    <row r="24" spans="8:15" ht="9" customHeight="1">
      <c r="H24" s="25"/>
      <c r="J24" s="21"/>
      <c r="L24" s="25"/>
      <c r="N24" s="21"/>
      <c r="O24" s="65"/>
    </row>
    <row r="25" spans="2:15" ht="15">
      <c r="B25" s="8" t="s">
        <v>83</v>
      </c>
      <c r="G25" s="32"/>
      <c r="H25" s="24">
        <v>-2228</v>
      </c>
      <c r="J25" s="21">
        <v>-2180</v>
      </c>
      <c r="L25" s="24">
        <v>-5890</v>
      </c>
      <c r="N25" s="21">
        <v>-6298</v>
      </c>
      <c r="O25" s="58">
        <v>-4804</v>
      </c>
    </row>
    <row r="26" spans="8:15" ht="6.75" customHeight="1">
      <c r="H26" s="66"/>
      <c r="J26" s="66"/>
      <c r="L26" s="66"/>
      <c r="N26" s="66"/>
      <c r="O26" s="67"/>
    </row>
    <row r="27" spans="2:15" ht="15">
      <c r="B27" s="8" t="s">
        <v>130</v>
      </c>
      <c r="H27" s="24">
        <f>SUM(H21:H25)</f>
        <v>-2003</v>
      </c>
      <c r="J27" s="19">
        <f>SUM(J21:J25)</f>
        <v>-627</v>
      </c>
      <c r="L27" s="24">
        <f>SUM(L21:L25)</f>
        <v>-2303</v>
      </c>
      <c r="N27" s="19">
        <f>SUM(N21:N25)</f>
        <v>1180</v>
      </c>
      <c r="O27" s="58">
        <f>SUM(O21:O25)</f>
        <v>5819</v>
      </c>
    </row>
    <row r="28" spans="8:15" ht="15">
      <c r="H28" s="24"/>
      <c r="J28" s="21"/>
      <c r="L28" s="24"/>
      <c r="N28" s="21"/>
      <c r="O28" s="58"/>
    </row>
    <row r="29" spans="2:15" ht="15">
      <c r="B29" s="8" t="s">
        <v>34</v>
      </c>
      <c r="G29" s="32"/>
      <c r="H29" s="24">
        <v>-13</v>
      </c>
      <c r="J29" s="21">
        <v>-17</v>
      </c>
      <c r="L29" s="24">
        <v>-156</v>
      </c>
      <c r="N29" s="21">
        <v>-176</v>
      </c>
      <c r="O29" s="58">
        <v>-783</v>
      </c>
    </row>
    <row r="30" spans="8:15" ht="15">
      <c r="H30" s="46"/>
      <c r="J30" s="46"/>
      <c r="L30" s="46"/>
      <c r="N30" s="46"/>
      <c r="O30" s="68"/>
    </row>
    <row r="31" spans="2:15" ht="15">
      <c r="B31" s="8" t="s">
        <v>131</v>
      </c>
      <c r="H31" s="24">
        <f>SUM(H27:H30)</f>
        <v>-2016</v>
      </c>
      <c r="J31" s="19">
        <f>SUM(J27:J30)</f>
        <v>-644</v>
      </c>
      <c r="L31" s="24">
        <f>SUM(L27:L30)</f>
        <v>-2459</v>
      </c>
      <c r="N31" s="19">
        <f>SUM(N27:N30)</f>
        <v>1004</v>
      </c>
      <c r="O31" s="58">
        <f>SUM(O27:O30)</f>
        <v>5036</v>
      </c>
    </row>
    <row r="32" spans="6:15" ht="15">
      <c r="F32" s="32"/>
      <c r="H32" s="24"/>
      <c r="J32" s="21"/>
      <c r="L32" s="24"/>
      <c r="N32" s="21"/>
      <c r="O32" s="58"/>
    </row>
    <row r="33" spans="2:15" ht="15">
      <c r="B33" s="8" t="s">
        <v>5</v>
      </c>
      <c r="G33" s="69"/>
      <c r="H33" s="29">
        <v>-107</v>
      </c>
      <c r="J33" s="21">
        <v>-85</v>
      </c>
      <c r="L33" s="29">
        <v>-3366</v>
      </c>
      <c r="N33" s="21">
        <v>-1491</v>
      </c>
      <c r="O33" s="59">
        <v>-585</v>
      </c>
    </row>
    <row r="34" spans="8:15" ht="15">
      <c r="H34" s="24"/>
      <c r="J34" s="70"/>
      <c r="K34" s="9"/>
      <c r="L34" s="24"/>
      <c r="M34" s="9"/>
      <c r="N34" s="70"/>
      <c r="O34" s="58"/>
    </row>
    <row r="35" spans="2:15" ht="15">
      <c r="B35" s="8" t="s">
        <v>116</v>
      </c>
      <c r="H35" s="24">
        <f>+H31+H33</f>
        <v>-2123</v>
      </c>
      <c r="J35" s="24">
        <f>+J31+J33</f>
        <v>-729</v>
      </c>
      <c r="K35" s="9"/>
      <c r="L35" s="24">
        <f>+L31+L33</f>
        <v>-5825</v>
      </c>
      <c r="M35" s="9"/>
      <c r="N35" s="24">
        <f>+N31+N33</f>
        <v>-487</v>
      </c>
      <c r="O35" s="58">
        <f>+O31+O33</f>
        <v>4451</v>
      </c>
    </row>
    <row r="36" spans="8:15" ht="9" customHeight="1" thickBot="1">
      <c r="H36" s="71"/>
      <c r="J36" s="71"/>
      <c r="L36" s="71"/>
      <c r="N36" s="71"/>
      <c r="O36" s="72"/>
    </row>
    <row r="37" spans="8:15" ht="15">
      <c r="H37" s="24"/>
      <c r="J37" s="73"/>
      <c r="L37" s="24"/>
      <c r="N37" s="73"/>
      <c r="O37" s="58"/>
    </row>
    <row r="38" spans="8:15" ht="15">
      <c r="H38" s="24"/>
      <c r="J38" s="73"/>
      <c r="L38" s="24"/>
      <c r="N38" s="73"/>
      <c r="O38" s="58"/>
    </row>
    <row r="39" spans="2:15" ht="15">
      <c r="B39" s="8" t="s">
        <v>74</v>
      </c>
      <c r="H39" s="24"/>
      <c r="J39" s="73"/>
      <c r="L39" s="24"/>
      <c r="N39" s="73"/>
      <c r="O39" s="58"/>
    </row>
    <row r="40" spans="2:15" ht="15">
      <c r="B40" s="8" t="s">
        <v>75</v>
      </c>
      <c r="H40" s="24">
        <v>-2126</v>
      </c>
      <c r="J40" s="19">
        <v>-745</v>
      </c>
      <c r="L40" s="24">
        <v>-5864</v>
      </c>
      <c r="N40" s="19">
        <v>-531</v>
      </c>
      <c r="O40" s="58">
        <v>2122</v>
      </c>
    </row>
    <row r="41" spans="2:15" ht="15">
      <c r="B41" s="8" t="s">
        <v>102</v>
      </c>
      <c r="H41" s="24">
        <v>3</v>
      </c>
      <c r="J41" s="21">
        <v>16</v>
      </c>
      <c r="L41" s="24">
        <v>39</v>
      </c>
      <c r="N41" s="21">
        <v>44</v>
      </c>
      <c r="O41" s="58">
        <v>19</v>
      </c>
    </row>
    <row r="42" spans="8:15" ht="15.75" thickBot="1">
      <c r="H42" s="26">
        <f>SUM(H40:H41)</f>
        <v>-2123</v>
      </c>
      <c r="J42" s="36">
        <f>SUM(J40:J41)</f>
        <v>-729</v>
      </c>
      <c r="L42" s="26">
        <f>SUM(L40:L41)</f>
        <v>-5825</v>
      </c>
      <c r="N42" s="36">
        <f>SUM(N40:N41)</f>
        <v>-487</v>
      </c>
      <c r="O42" s="74">
        <f>SUM(O40:O41)</f>
        <v>2141</v>
      </c>
    </row>
    <row r="43" spans="8:15" ht="15">
      <c r="H43" s="24"/>
      <c r="J43" s="73"/>
      <c r="L43" s="24"/>
      <c r="N43" s="73"/>
      <c r="O43" s="58"/>
    </row>
    <row r="44" spans="8:15" ht="15">
      <c r="H44" s="24"/>
      <c r="J44" s="28"/>
      <c r="L44" s="24"/>
      <c r="N44" s="21"/>
      <c r="O44" s="58"/>
    </row>
    <row r="45" spans="2:15" ht="15">
      <c r="B45" s="8" t="s">
        <v>6</v>
      </c>
      <c r="H45" s="24"/>
      <c r="J45" s="28"/>
      <c r="L45" s="24"/>
      <c r="N45" s="21"/>
      <c r="O45" s="58"/>
    </row>
    <row r="46" spans="3:15" ht="23.25" customHeight="1" thickBot="1">
      <c r="C46" s="93" t="s">
        <v>26</v>
      </c>
      <c r="D46" s="93"/>
      <c r="E46" s="93"/>
      <c r="F46" s="93"/>
      <c r="H46" s="7">
        <v>-1.96</v>
      </c>
      <c r="J46" s="75">
        <v>-1.22</v>
      </c>
      <c r="L46" s="7">
        <v>-4.57</v>
      </c>
      <c r="N46" s="75">
        <v>-1.07</v>
      </c>
      <c r="O46" s="76">
        <v>0.8</v>
      </c>
    </row>
    <row r="47" spans="3:15" ht="23.25" customHeight="1" thickBot="1">
      <c r="C47" s="93" t="s">
        <v>25</v>
      </c>
      <c r="D47" s="93"/>
      <c r="E47" s="93"/>
      <c r="F47" s="93"/>
      <c r="H47" s="7">
        <v>-0.58</v>
      </c>
      <c r="J47" s="75">
        <v>-0.16</v>
      </c>
      <c r="L47" s="7">
        <v>-1.65</v>
      </c>
      <c r="N47" s="75">
        <v>-0.1</v>
      </c>
      <c r="O47" s="76">
        <v>0.9</v>
      </c>
    </row>
    <row r="48" spans="8:15" ht="15">
      <c r="H48" s="24"/>
      <c r="J48" s="69"/>
      <c r="L48" s="24"/>
      <c r="N48" s="77"/>
      <c r="O48" s="58"/>
    </row>
    <row r="50" spans="2:13" ht="15">
      <c r="B50" s="78"/>
      <c r="C50" s="78"/>
      <c r="D50" s="78"/>
      <c r="E50" s="78"/>
      <c r="F50" s="78"/>
      <c r="G50" s="78"/>
      <c r="H50" s="79"/>
      <c r="I50" s="78"/>
      <c r="K50" s="78"/>
      <c r="M50" s="78"/>
    </row>
    <row r="51" spans="2:15" ht="45.75" customHeight="1">
      <c r="B51" s="92" t="s">
        <v>104</v>
      </c>
      <c r="C51" s="92"/>
      <c r="D51" s="92"/>
      <c r="E51" s="92"/>
      <c r="F51" s="92"/>
      <c r="G51" s="92"/>
      <c r="H51" s="92"/>
      <c r="I51" s="92"/>
      <c r="J51" s="92"/>
      <c r="K51" s="92"/>
      <c r="L51" s="92"/>
      <c r="M51" s="92"/>
      <c r="N51" s="92"/>
      <c r="O51" s="2"/>
    </row>
  </sheetData>
  <sheetProtection/>
  <mergeCells count="5">
    <mergeCell ref="H10:J10"/>
    <mergeCell ref="L10:N10"/>
    <mergeCell ref="B51:N51"/>
    <mergeCell ref="C46:F46"/>
    <mergeCell ref="C47:F47"/>
  </mergeCells>
  <printOptions/>
  <pageMargins left="0.5118110236220472" right="0.1968503937007874" top="0.7480314960629921"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3"/>
  <sheetViews>
    <sheetView zoomScale="75" zoomScaleNormal="75" zoomScaleSheetLayoutView="75" zoomScalePageLayoutView="0" workbookViewId="0" topLeftCell="A11">
      <selection activeCell="H68" sqref="H68"/>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3.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84" t="s">
        <v>99</v>
      </c>
      <c r="E2" s="10"/>
      <c r="F2" s="10"/>
      <c r="G2" s="10"/>
      <c r="H2" s="37"/>
      <c r="I2" s="10"/>
      <c r="J2" s="10"/>
      <c r="K2" s="10"/>
    </row>
    <row r="3" spans="2:11" ht="15">
      <c r="B3" s="9"/>
      <c r="D3" s="10"/>
      <c r="E3" s="10"/>
      <c r="F3" s="10"/>
      <c r="G3" s="10"/>
      <c r="H3" s="37"/>
      <c r="I3" s="10"/>
      <c r="J3" s="10"/>
      <c r="K3" s="10"/>
    </row>
    <row r="4" spans="4:11" ht="15">
      <c r="D4" s="37" t="s">
        <v>122</v>
      </c>
      <c r="E4" s="12"/>
      <c r="F4" s="12"/>
      <c r="G4" s="12"/>
      <c r="H4" s="11"/>
      <c r="I4" s="10"/>
      <c r="J4" s="10"/>
      <c r="K4" s="10"/>
    </row>
    <row r="5" spans="4:11" ht="15">
      <c r="D5" s="13" t="s">
        <v>0</v>
      </c>
      <c r="E5" s="10"/>
      <c r="F5" s="10"/>
      <c r="G5" s="10"/>
      <c r="H5" s="37"/>
      <c r="I5" s="10"/>
      <c r="J5" s="10"/>
      <c r="K5" s="10"/>
    </row>
    <row r="6" spans="4:11" ht="15">
      <c r="D6" s="13"/>
      <c r="E6" s="10"/>
      <c r="F6" s="10"/>
      <c r="G6" s="10"/>
      <c r="H6" s="14"/>
      <c r="I6" s="15"/>
      <c r="J6" s="15" t="s">
        <v>77</v>
      </c>
      <c r="K6" s="10"/>
    </row>
    <row r="7" spans="4:11" ht="15">
      <c r="D7" s="13"/>
      <c r="E7" s="10"/>
      <c r="F7" s="10"/>
      <c r="G7" s="10"/>
      <c r="H7" s="14" t="s">
        <v>78</v>
      </c>
      <c r="I7" s="15"/>
      <c r="J7" s="15" t="s">
        <v>78</v>
      </c>
      <c r="K7" s="10"/>
    </row>
    <row r="8" spans="4:11" ht="16.5" customHeight="1">
      <c r="D8" s="10"/>
      <c r="E8" s="10"/>
      <c r="F8" s="10"/>
      <c r="G8" s="10"/>
      <c r="H8" s="54">
        <v>40086</v>
      </c>
      <c r="I8" s="31"/>
      <c r="J8" s="55">
        <v>39813</v>
      </c>
      <c r="K8" s="10"/>
    </row>
    <row r="9" spans="8:11" ht="15">
      <c r="H9" s="86" t="s">
        <v>7</v>
      </c>
      <c r="I9" s="28"/>
      <c r="J9" s="87" t="s">
        <v>7</v>
      </c>
      <c r="K9" s="10"/>
    </row>
    <row r="10" spans="2:11" ht="18" customHeight="1">
      <c r="B10" s="9" t="s">
        <v>36</v>
      </c>
      <c r="H10" s="25"/>
      <c r="I10" s="20"/>
      <c r="J10" s="38"/>
      <c r="K10" s="10"/>
    </row>
    <row r="11" spans="2:10" ht="15">
      <c r="B11" s="8" t="s">
        <v>8</v>
      </c>
      <c r="H11" s="24">
        <v>3355</v>
      </c>
      <c r="I11" s="19"/>
      <c r="J11" s="19">
        <v>2657</v>
      </c>
    </row>
    <row r="12" spans="2:10" ht="15">
      <c r="B12" s="8" t="s">
        <v>91</v>
      </c>
      <c r="H12" s="24">
        <v>10603</v>
      </c>
      <c r="I12" s="19"/>
      <c r="J12" s="19">
        <v>10783</v>
      </c>
    </row>
    <row r="13" spans="2:10" ht="15">
      <c r="B13" s="8" t="s">
        <v>92</v>
      </c>
      <c r="H13" s="24">
        <v>8924</v>
      </c>
      <c r="I13" s="19"/>
      <c r="J13" s="19">
        <v>8979</v>
      </c>
    </row>
    <row r="14" spans="2:10" ht="15">
      <c r="B14" s="8" t="s">
        <v>30</v>
      </c>
      <c r="H14" s="24">
        <v>7505</v>
      </c>
      <c r="I14" s="19"/>
      <c r="J14" s="19">
        <v>8027</v>
      </c>
    </row>
    <row r="15" spans="2:10" ht="15">
      <c r="B15" s="8" t="s">
        <v>40</v>
      </c>
      <c r="H15" s="24">
        <v>166473</v>
      </c>
      <c r="I15" s="19"/>
      <c r="J15" s="19">
        <v>170133</v>
      </c>
    </row>
    <row r="16" spans="2:10" ht="15">
      <c r="B16" s="8" t="s">
        <v>41</v>
      </c>
      <c r="H16" s="24">
        <v>632</v>
      </c>
      <c r="I16" s="19"/>
      <c r="J16" s="19">
        <v>621</v>
      </c>
    </row>
    <row r="17" spans="2:10" ht="15">
      <c r="B17" s="8" t="s">
        <v>9</v>
      </c>
      <c r="H17" s="24">
        <v>9679</v>
      </c>
      <c r="I17" s="19"/>
      <c r="J17" s="19">
        <v>9636</v>
      </c>
    </row>
    <row r="18" spans="3:10" ht="18" customHeight="1">
      <c r="C18" s="9" t="s">
        <v>35</v>
      </c>
      <c r="H18" s="39">
        <f>SUM(H11:H17)</f>
        <v>207171</v>
      </c>
      <c r="I18" s="19"/>
      <c r="J18" s="40">
        <f>SUM(J11:J17)</f>
        <v>210836</v>
      </c>
    </row>
    <row r="19" spans="2:10" ht="21" customHeight="1">
      <c r="B19" s="8" t="s">
        <v>32</v>
      </c>
      <c r="H19" s="25">
        <v>10339</v>
      </c>
      <c r="I19" s="20"/>
      <c r="J19" s="20">
        <v>11004</v>
      </c>
    </row>
    <row r="20" spans="2:10" ht="15">
      <c r="B20" s="8" t="s">
        <v>20</v>
      </c>
      <c r="H20" s="25">
        <v>29298</v>
      </c>
      <c r="I20" s="20"/>
      <c r="J20" s="20">
        <v>36911</v>
      </c>
    </row>
    <row r="21" spans="2:10" ht="15">
      <c r="B21" s="8" t="s">
        <v>21</v>
      </c>
      <c r="H21" s="25">
        <v>14049</v>
      </c>
      <c r="I21" s="20"/>
      <c r="J21" s="20">
        <v>13907</v>
      </c>
    </row>
    <row r="22" spans="2:10" ht="15">
      <c r="B22" s="8" t="s">
        <v>42</v>
      </c>
      <c r="H22" s="25">
        <v>8877</v>
      </c>
      <c r="I22" s="20"/>
      <c r="J22" s="20">
        <v>8156</v>
      </c>
    </row>
    <row r="23" spans="2:10" ht="15">
      <c r="B23" s="8" t="s">
        <v>43</v>
      </c>
      <c r="H23" s="25">
        <v>8007</v>
      </c>
      <c r="I23" s="20"/>
      <c r="J23" s="20">
        <v>9534</v>
      </c>
    </row>
    <row r="24" spans="2:10" ht="15">
      <c r="B24" s="8" t="s">
        <v>110</v>
      </c>
      <c r="H24" s="25">
        <v>14</v>
      </c>
      <c r="I24" s="20"/>
      <c r="J24" s="20">
        <v>14</v>
      </c>
    </row>
    <row r="25" spans="2:10" ht="15">
      <c r="B25" s="8" t="s">
        <v>88</v>
      </c>
      <c r="H25" s="25">
        <f>3966+2124</f>
        <v>6090</v>
      </c>
      <c r="I25" s="20"/>
      <c r="J25" s="38">
        <v>10036</v>
      </c>
    </row>
    <row r="26" spans="3:10" ht="18" customHeight="1">
      <c r="C26" s="9" t="s">
        <v>37</v>
      </c>
      <c r="H26" s="39">
        <f>SUM(H19:H25)</f>
        <v>76674</v>
      </c>
      <c r="I26" s="20"/>
      <c r="J26" s="41">
        <f>SUM(J19:J25)</f>
        <v>89562</v>
      </c>
    </row>
    <row r="27" spans="6:10" ht="20.25" customHeight="1" thickBot="1">
      <c r="F27" s="42" t="s">
        <v>38</v>
      </c>
      <c r="H27" s="26">
        <f>SUM(H18+H26)</f>
        <v>283845</v>
      </c>
      <c r="I27" s="20"/>
      <c r="J27" s="43">
        <f>SUM(J18+J26)</f>
        <v>300398</v>
      </c>
    </row>
    <row r="28" spans="2:10" ht="18" customHeight="1">
      <c r="B28" s="9" t="s">
        <v>39</v>
      </c>
      <c r="H28" s="25"/>
      <c r="I28" s="20"/>
      <c r="J28" s="38"/>
    </row>
    <row r="29" spans="2:10" ht="15">
      <c r="B29" s="8" t="s">
        <v>44</v>
      </c>
      <c r="H29" s="44">
        <v>71582</v>
      </c>
      <c r="I29" s="20"/>
      <c r="J29" s="45">
        <v>71582</v>
      </c>
    </row>
    <row r="30" spans="2:10" ht="15">
      <c r="B30" s="8" t="s">
        <v>94</v>
      </c>
      <c r="H30" s="44">
        <v>67926</v>
      </c>
      <c r="I30" s="20"/>
      <c r="J30" s="45">
        <v>67926</v>
      </c>
    </row>
    <row r="31" spans="2:10" ht="15">
      <c r="B31" s="8" t="s">
        <v>66</v>
      </c>
      <c r="H31" s="25">
        <v>26930</v>
      </c>
      <c r="I31" s="20"/>
      <c r="J31" s="20">
        <v>26930</v>
      </c>
    </row>
    <row r="32" spans="2:10" ht="15">
      <c r="B32" s="8" t="s">
        <v>123</v>
      </c>
      <c r="H32" s="25">
        <v>18295</v>
      </c>
      <c r="I32" s="20"/>
      <c r="J32" s="20">
        <v>24838</v>
      </c>
    </row>
    <row r="33" spans="2:10" ht="15">
      <c r="B33" s="8" t="s">
        <v>57</v>
      </c>
      <c r="H33" s="25">
        <v>1330</v>
      </c>
      <c r="I33" s="20"/>
      <c r="J33" s="20">
        <v>1564</v>
      </c>
    </row>
    <row r="34" spans="2:10" s="8" customFormat="1" ht="15">
      <c r="B34" s="8" t="s">
        <v>58</v>
      </c>
      <c r="H34" s="25">
        <v>1312</v>
      </c>
      <c r="I34" s="20"/>
      <c r="J34" s="20">
        <v>1487</v>
      </c>
    </row>
    <row r="35" spans="2:10" s="8" customFormat="1" ht="15">
      <c r="B35" s="8" t="s">
        <v>76</v>
      </c>
      <c r="H35" s="46">
        <f>SUM(H29:H34)</f>
        <v>187375</v>
      </c>
      <c r="I35" s="20"/>
      <c r="J35" s="52">
        <f>SUM(J29:J34)</f>
        <v>194327</v>
      </c>
    </row>
    <row r="36" spans="2:12" s="8" customFormat="1" ht="15">
      <c r="B36" s="8" t="s">
        <v>45</v>
      </c>
      <c r="H36" s="25">
        <v>526</v>
      </c>
      <c r="I36" s="20"/>
      <c r="J36" s="20">
        <v>488</v>
      </c>
      <c r="L36" s="53"/>
    </row>
    <row r="37" spans="3:10" s="8" customFormat="1" ht="18" customHeight="1">
      <c r="C37" s="9" t="s">
        <v>46</v>
      </c>
      <c r="H37" s="39">
        <f>SUM(H35:H36)</f>
        <v>187901</v>
      </c>
      <c r="I37" s="19"/>
      <c r="J37" s="40">
        <f>SUM(J35:J36)</f>
        <v>194815</v>
      </c>
    </row>
    <row r="38" spans="2:10" s="8" customFormat="1" ht="18" customHeight="1">
      <c r="B38" s="9" t="s">
        <v>47</v>
      </c>
      <c r="H38" s="24"/>
      <c r="I38" s="19"/>
      <c r="J38" s="19"/>
    </row>
    <row r="39" spans="2:10" ht="15">
      <c r="B39" s="8" t="s">
        <v>57</v>
      </c>
      <c r="H39" s="24">
        <v>6221</v>
      </c>
      <c r="I39" s="19"/>
      <c r="J39" s="19">
        <v>6930</v>
      </c>
    </row>
    <row r="40" spans="2:10" ht="15">
      <c r="B40" s="8" t="s">
        <v>58</v>
      </c>
      <c r="H40" s="24">
        <v>4292</v>
      </c>
      <c r="I40" s="19"/>
      <c r="J40" s="19">
        <v>4818</v>
      </c>
    </row>
    <row r="41" spans="2:10" ht="15">
      <c r="B41" s="8" t="s">
        <v>48</v>
      </c>
      <c r="H41" s="24">
        <v>2443</v>
      </c>
      <c r="I41" s="19"/>
      <c r="J41" s="19">
        <v>5593</v>
      </c>
    </row>
    <row r="42" spans="2:10" ht="15">
      <c r="B42" s="8" t="s">
        <v>82</v>
      </c>
      <c r="H42" s="25">
        <v>299</v>
      </c>
      <c r="I42" s="20"/>
      <c r="J42" s="20">
        <v>112</v>
      </c>
    </row>
    <row r="43" spans="2:10" ht="15">
      <c r="B43" s="8" t="s">
        <v>49</v>
      </c>
      <c r="H43" s="25">
        <v>37711</v>
      </c>
      <c r="I43" s="20"/>
      <c r="J43" s="20">
        <v>38691</v>
      </c>
    </row>
    <row r="44" spans="2:10" ht="15">
      <c r="B44" s="8" t="s">
        <v>50</v>
      </c>
      <c r="H44" s="25">
        <v>0</v>
      </c>
      <c r="I44" s="20"/>
      <c r="J44" s="20">
        <v>1880</v>
      </c>
    </row>
    <row r="45" spans="3:10" ht="18" customHeight="1">
      <c r="C45" s="9" t="s">
        <v>51</v>
      </c>
      <c r="H45" s="39">
        <f>SUM(H39:H44)</f>
        <v>50966</v>
      </c>
      <c r="I45" s="20"/>
      <c r="J45" s="40">
        <f>SUM(J39:J44)</f>
        <v>58024</v>
      </c>
    </row>
    <row r="46" spans="2:10" ht="21" customHeight="1">
      <c r="B46" s="8" t="s">
        <v>22</v>
      </c>
      <c r="H46" s="25">
        <v>10184</v>
      </c>
      <c r="I46" s="20"/>
      <c r="J46" s="20">
        <v>9082</v>
      </c>
    </row>
    <row r="47" spans="2:10" ht="15">
      <c r="B47" s="8" t="s">
        <v>23</v>
      </c>
      <c r="H47" s="25">
        <v>12695</v>
      </c>
      <c r="I47" s="20"/>
      <c r="J47" s="20">
        <v>16645</v>
      </c>
    </row>
    <row r="48" spans="2:10" ht="15">
      <c r="B48" s="8" t="s">
        <v>52</v>
      </c>
      <c r="H48" s="25">
        <v>10003</v>
      </c>
      <c r="I48" s="20"/>
      <c r="J48" s="20">
        <v>11556</v>
      </c>
    </row>
    <row r="49" spans="2:10" ht="15">
      <c r="B49" s="8" t="s">
        <v>126</v>
      </c>
      <c r="H49" s="25">
        <v>3928</v>
      </c>
      <c r="I49" s="20"/>
      <c r="J49" s="20">
        <v>2070</v>
      </c>
    </row>
    <row r="50" spans="2:10" ht="15">
      <c r="B50" s="8" t="s">
        <v>127</v>
      </c>
      <c r="F50" s="32"/>
      <c r="G50" s="8" t="s">
        <v>31</v>
      </c>
      <c r="H50" s="25">
        <v>1033</v>
      </c>
      <c r="I50" s="20"/>
      <c r="J50" s="20">
        <v>1033</v>
      </c>
    </row>
    <row r="51" spans="2:10" ht="15">
      <c r="B51" s="8" t="s">
        <v>53</v>
      </c>
      <c r="H51" s="25">
        <v>614</v>
      </c>
      <c r="I51" s="20"/>
      <c r="J51" s="20">
        <v>852</v>
      </c>
    </row>
    <row r="52" spans="2:10" ht="15">
      <c r="B52" s="8" t="s">
        <v>115</v>
      </c>
      <c r="H52" s="25">
        <v>50</v>
      </c>
      <c r="I52" s="20"/>
      <c r="J52" s="20">
        <v>0</v>
      </c>
    </row>
    <row r="53" spans="2:10" ht="15">
      <c r="B53" s="8" t="s">
        <v>82</v>
      </c>
      <c r="H53" s="25">
        <v>14</v>
      </c>
      <c r="I53" s="20"/>
      <c r="J53" s="20">
        <v>50</v>
      </c>
    </row>
    <row r="54" spans="2:10" ht="15">
      <c r="B54" s="8" t="s">
        <v>5</v>
      </c>
      <c r="H54" s="25">
        <v>6457</v>
      </c>
      <c r="I54" s="20"/>
      <c r="J54" s="20">
        <v>6271</v>
      </c>
    </row>
    <row r="55" spans="3:10" ht="18" customHeight="1">
      <c r="C55" s="9" t="s">
        <v>54</v>
      </c>
      <c r="H55" s="39">
        <f>SUM(H46:H54)</f>
        <v>44978</v>
      </c>
      <c r="I55" s="20"/>
      <c r="J55" s="40">
        <f>SUM(J46:J54)</f>
        <v>47559</v>
      </c>
    </row>
    <row r="56" spans="3:10" ht="21" customHeight="1">
      <c r="C56" s="9" t="s">
        <v>55</v>
      </c>
      <c r="H56" s="25">
        <f>SUM(H45+H55)</f>
        <v>95944</v>
      </c>
      <c r="I56" s="20"/>
      <c r="J56" s="20">
        <f>SUM(J45+J55)</f>
        <v>105583</v>
      </c>
    </row>
    <row r="57" spans="6:10" ht="21" customHeight="1" thickBot="1">
      <c r="F57" s="42" t="s">
        <v>56</v>
      </c>
      <c r="H57" s="26">
        <f>SUM(H56+H37)</f>
        <v>283845</v>
      </c>
      <c r="I57" s="19"/>
      <c r="J57" s="36">
        <f>SUM(J56+J37)</f>
        <v>300398</v>
      </c>
    </row>
    <row r="58" spans="8:10" ht="6.75" customHeight="1">
      <c r="H58" s="24"/>
      <c r="I58" s="19"/>
      <c r="J58" s="47"/>
    </row>
    <row r="59" spans="2:10" ht="15">
      <c r="B59" s="8" t="s">
        <v>84</v>
      </c>
      <c r="H59" s="24">
        <f>SUM(H27-H57)</f>
        <v>0</v>
      </c>
      <c r="I59" s="19"/>
      <c r="J59" s="24">
        <f>SUM(J27-J57)</f>
        <v>0</v>
      </c>
    </row>
    <row r="60" spans="2:10" ht="15">
      <c r="B60" s="8" t="s">
        <v>85</v>
      </c>
      <c r="H60" s="24"/>
      <c r="I60" s="19"/>
      <c r="J60" s="47"/>
    </row>
    <row r="61" spans="2:10" ht="21" customHeight="1" thickBot="1">
      <c r="B61" s="93" t="s">
        <v>93</v>
      </c>
      <c r="C61" s="93"/>
      <c r="D61" s="93"/>
      <c r="E61" s="93"/>
      <c r="F61" s="93"/>
      <c r="H61" s="7">
        <f>SUM(H35/143164)</f>
        <v>1.308813668240619</v>
      </c>
      <c r="I61" s="19"/>
      <c r="J61" s="48">
        <f>SUM(J35/143164)</f>
        <v>1.3573733620183845</v>
      </c>
    </row>
    <row r="62" ht="15">
      <c r="L62" s="2" t="s">
        <v>31</v>
      </c>
    </row>
    <row r="63" spans="1:11" s="81" customFormat="1" ht="36" customHeight="1">
      <c r="A63" s="80"/>
      <c r="B63" s="94" t="s">
        <v>105</v>
      </c>
      <c r="C63" s="94"/>
      <c r="D63" s="94"/>
      <c r="E63" s="94"/>
      <c r="F63" s="94"/>
      <c r="G63" s="94"/>
      <c r="H63" s="94"/>
      <c r="I63" s="94"/>
      <c r="J63" s="94"/>
      <c r="K63" s="94"/>
    </row>
    <row r="64" spans="8:10" ht="15">
      <c r="H64" s="24"/>
      <c r="I64" s="19"/>
      <c r="J64" s="19"/>
    </row>
    <row r="81" ht="15">
      <c r="H81" s="49"/>
    </row>
    <row r="82" ht="15">
      <c r="H82" s="49"/>
    </row>
    <row r="83" spans="8:10" ht="15">
      <c r="H83" s="50"/>
      <c r="J83" s="51"/>
    </row>
  </sheetData>
  <sheetProtection/>
  <mergeCells count="2">
    <mergeCell ref="B61:F61"/>
    <mergeCell ref="B63:K63"/>
  </mergeCells>
  <printOptions/>
  <pageMargins left="0.7480314960629921" right="0.1968503937007874" top="0.5118110236220472" bottom="0.1968503937007874" header="0.5118110236220472" footer="0.1968503937007874"/>
  <pageSetup horizontalDpi="600" verticalDpi="600" orientation="portrait" paperSize="9" scale="80"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44"/>
  <sheetViews>
    <sheetView zoomScale="75" zoomScaleNormal="75" zoomScaleSheetLayoutView="75" zoomScalePageLayoutView="0" workbookViewId="0" topLeftCell="A10">
      <selection activeCell="Q33" sqref="Q33:U33"/>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84" t="s">
        <v>99</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7" t="s">
        <v>111</v>
      </c>
      <c r="E4" s="12"/>
      <c r="F4" s="12"/>
      <c r="G4" s="12"/>
      <c r="H4" s="12"/>
      <c r="I4" s="10"/>
      <c r="J4" s="10"/>
      <c r="K4" s="10"/>
      <c r="L4" s="10"/>
      <c r="M4" s="10"/>
      <c r="N4" s="10"/>
    </row>
    <row r="5" spans="4:14" ht="15">
      <c r="D5" s="37" t="s">
        <v>121</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8" t="s">
        <v>106</v>
      </c>
      <c r="F10" s="98"/>
      <c r="G10" s="98"/>
      <c r="H10" s="98"/>
      <c r="I10" s="98"/>
      <c r="J10" s="98"/>
      <c r="K10" s="98"/>
      <c r="L10" s="98"/>
      <c r="M10" s="98"/>
      <c r="N10" s="98"/>
      <c r="O10" s="98"/>
      <c r="P10" s="33"/>
      <c r="Q10" s="33"/>
      <c r="R10" s="33"/>
      <c r="S10" s="33"/>
      <c r="T10" s="9"/>
    </row>
    <row r="11" spans="5:21" ht="21" customHeight="1">
      <c r="E11" s="33" t="s">
        <v>10</v>
      </c>
      <c r="F11" s="33"/>
      <c r="G11" s="85" t="s">
        <v>59</v>
      </c>
      <c r="H11" s="33"/>
      <c r="I11" s="33" t="s">
        <v>10</v>
      </c>
      <c r="J11" s="33"/>
      <c r="K11" s="85" t="s">
        <v>71</v>
      </c>
      <c r="L11" s="85"/>
      <c r="M11" s="85" t="s">
        <v>73</v>
      </c>
      <c r="N11" s="33"/>
      <c r="O11" s="33" t="s">
        <v>13</v>
      </c>
      <c r="P11" s="33"/>
      <c r="Q11" s="33" t="s">
        <v>63</v>
      </c>
      <c r="R11" s="33"/>
      <c r="S11" s="33" t="s">
        <v>64</v>
      </c>
      <c r="T11" s="9"/>
      <c r="U11" s="33" t="s">
        <v>63</v>
      </c>
    </row>
    <row r="12" spans="5:21" ht="15">
      <c r="E12" s="33" t="s">
        <v>11</v>
      </c>
      <c r="F12" s="33"/>
      <c r="G12" s="85" t="s">
        <v>60</v>
      </c>
      <c r="H12" s="33"/>
      <c r="I12" s="33" t="s">
        <v>12</v>
      </c>
      <c r="J12" s="33"/>
      <c r="K12" s="85" t="s">
        <v>60</v>
      </c>
      <c r="L12" s="85"/>
      <c r="M12" s="85" t="s">
        <v>60</v>
      </c>
      <c r="N12" s="33"/>
      <c r="O12" s="33" t="s">
        <v>79</v>
      </c>
      <c r="P12" s="33"/>
      <c r="R12" s="33"/>
      <c r="S12" s="33" t="s">
        <v>103</v>
      </c>
      <c r="T12" s="9"/>
      <c r="U12" s="33" t="s">
        <v>39</v>
      </c>
    </row>
    <row r="13" spans="5:21" ht="15">
      <c r="E13" s="33"/>
      <c r="F13" s="33"/>
      <c r="G13" s="85" t="s">
        <v>61</v>
      </c>
      <c r="H13" s="33"/>
      <c r="I13" s="33"/>
      <c r="J13" s="33"/>
      <c r="K13" s="85" t="s">
        <v>72</v>
      </c>
      <c r="L13" s="85"/>
      <c r="M13" s="85" t="s">
        <v>81</v>
      </c>
      <c r="N13" s="33"/>
      <c r="O13" s="33"/>
      <c r="P13" s="33"/>
      <c r="Q13" s="33"/>
      <c r="R13" s="33"/>
      <c r="S13" s="33"/>
      <c r="T13" s="9"/>
      <c r="U13" s="33"/>
    </row>
    <row r="14" spans="5:21" ht="15">
      <c r="E14" s="33"/>
      <c r="F14" s="33"/>
      <c r="G14" s="85" t="s">
        <v>62</v>
      </c>
      <c r="H14" s="33"/>
      <c r="I14" s="33"/>
      <c r="J14" s="33"/>
      <c r="K14" s="85" t="s">
        <v>80</v>
      </c>
      <c r="L14" s="85"/>
      <c r="M14" s="85" t="s">
        <v>80</v>
      </c>
      <c r="N14" s="33"/>
      <c r="O14" s="33"/>
      <c r="P14" s="33"/>
      <c r="Q14" s="33"/>
      <c r="R14" s="33"/>
      <c r="S14" s="33"/>
      <c r="T14" s="9"/>
      <c r="U14" s="33"/>
    </row>
    <row r="15" spans="5:21" ht="15">
      <c r="E15" s="33"/>
      <c r="F15" s="33"/>
      <c r="G15" s="33" t="s">
        <v>95</v>
      </c>
      <c r="H15" s="33"/>
      <c r="I15" s="33"/>
      <c r="J15" s="33"/>
      <c r="K15" s="33" t="s">
        <v>96</v>
      </c>
      <c r="L15" s="33"/>
      <c r="M15" s="33" t="s">
        <v>97</v>
      </c>
      <c r="N15" s="33"/>
      <c r="O15" s="33"/>
      <c r="P15" s="33"/>
      <c r="Q15" s="33"/>
      <c r="R15" s="33"/>
      <c r="S15" s="33"/>
      <c r="T15" s="9"/>
      <c r="U15" s="33"/>
    </row>
    <row r="16" spans="2:21" ht="15">
      <c r="B16" s="34"/>
      <c r="E16" s="86" t="s">
        <v>7</v>
      </c>
      <c r="F16" s="86"/>
      <c r="G16" s="86" t="s">
        <v>7</v>
      </c>
      <c r="H16" s="86"/>
      <c r="I16" s="86" t="s">
        <v>7</v>
      </c>
      <c r="J16" s="86"/>
      <c r="K16" s="86" t="s">
        <v>7</v>
      </c>
      <c r="L16" s="86"/>
      <c r="M16" s="86" t="s">
        <v>7</v>
      </c>
      <c r="N16" s="86"/>
      <c r="O16" s="86" t="s">
        <v>7</v>
      </c>
      <c r="P16" s="86"/>
      <c r="Q16" s="86" t="s">
        <v>7</v>
      </c>
      <c r="R16" s="86"/>
      <c r="S16" s="86" t="s">
        <v>7</v>
      </c>
      <c r="T16" s="86"/>
      <c r="U16" s="86" t="s">
        <v>7</v>
      </c>
    </row>
    <row r="17" ht="15" hidden="1">
      <c r="B17" s="35" t="s">
        <v>33</v>
      </c>
    </row>
    <row r="18" ht="15">
      <c r="B18" s="35"/>
    </row>
    <row r="19" spans="2:21" s="8" customFormat="1" ht="16.5" customHeight="1">
      <c r="B19" s="8" t="s">
        <v>89</v>
      </c>
      <c r="E19" s="19">
        <v>71582</v>
      </c>
      <c r="F19" s="19"/>
      <c r="G19" s="19">
        <v>67926</v>
      </c>
      <c r="H19" s="19"/>
      <c r="I19" s="19">
        <v>26930</v>
      </c>
      <c r="J19" s="19"/>
      <c r="K19" s="19">
        <v>1799</v>
      </c>
      <c r="L19" s="19"/>
      <c r="M19" s="19">
        <v>1661</v>
      </c>
      <c r="N19" s="19"/>
      <c r="O19" s="19">
        <v>20754</v>
      </c>
      <c r="P19" s="19"/>
      <c r="Q19" s="19">
        <f>SUM(E19:O19)</f>
        <v>190652</v>
      </c>
      <c r="R19" s="19"/>
      <c r="S19" s="19">
        <v>445</v>
      </c>
      <c r="T19" s="19"/>
      <c r="U19" s="19">
        <f>SUM(Q19:S19)</f>
        <v>191097</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5" customHeight="1">
      <c r="B21" s="8" t="s">
        <v>117</v>
      </c>
      <c r="E21" s="19"/>
      <c r="F21" s="19"/>
      <c r="G21" s="19"/>
      <c r="H21" s="19"/>
      <c r="I21" s="19"/>
      <c r="J21" s="19"/>
      <c r="K21" s="19"/>
      <c r="L21" s="19"/>
      <c r="M21" s="19"/>
      <c r="N21" s="19"/>
      <c r="O21" s="19"/>
      <c r="P21" s="19"/>
      <c r="Q21" s="19"/>
      <c r="R21" s="19"/>
      <c r="S21" s="19"/>
      <c r="T21" s="19"/>
      <c r="U21" s="19"/>
    </row>
    <row r="22" spans="2:21" s="8" customFormat="1" ht="18" customHeight="1">
      <c r="B22" s="8" t="s">
        <v>118</v>
      </c>
      <c r="E22" s="19"/>
      <c r="F22" s="19"/>
      <c r="G22" s="19"/>
      <c r="H22" s="19"/>
      <c r="I22" s="19"/>
      <c r="J22" s="19"/>
      <c r="K22" s="19">
        <v>-235</v>
      </c>
      <c r="L22" s="19"/>
      <c r="M22" s="19">
        <v>-174</v>
      </c>
      <c r="N22" s="19"/>
      <c r="O22" s="19"/>
      <c r="P22" s="19"/>
      <c r="Q22" s="19">
        <f>SUM(E22:O22)</f>
        <v>-409</v>
      </c>
      <c r="R22" s="19"/>
      <c r="S22" s="19"/>
      <c r="T22" s="19"/>
      <c r="U22" s="19">
        <f>SUM(Q22:S22)</f>
        <v>-409</v>
      </c>
    </row>
    <row r="23" spans="2:21" s="8" customFormat="1" ht="21" customHeight="1">
      <c r="B23" s="8" t="s">
        <v>65</v>
      </c>
      <c r="E23" s="19"/>
      <c r="F23" s="19"/>
      <c r="G23" s="19"/>
      <c r="H23" s="19"/>
      <c r="I23" s="19"/>
      <c r="J23" s="19"/>
      <c r="K23" s="19"/>
      <c r="L23" s="19"/>
      <c r="M23" s="19"/>
      <c r="N23" s="19"/>
      <c r="O23" s="19">
        <v>4084</v>
      </c>
      <c r="P23" s="19"/>
      <c r="Q23" s="19">
        <f>SUM(E23:O23)</f>
        <v>4084</v>
      </c>
      <c r="R23" s="19"/>
      <c r="S23" s="19">
        <v>42</v>
      </c>
      <c r="T23" s="19"/>
      <c r="U23" s="19">
        <f>SUM(Q23:S23)</f>
        <v>4126</v>
      </c>
    </row>
    <row r="24" spans="5:21" s="8" customFormat="1" ht="15" customHeight="1">
      <c r="E24" s="19"/>
      <c r="F24" s="19"/>
      <c r="G24" s="19"/>
      <c r="H24" s="19"/>
      <c r="I24" s="19"/>
      <c r="J24" s="19"/>
      <c r="K24" s="19"/>
      <c r="L24" s="19"/>
      <c r="M24" s="19"/>
      <c r="N24" s="19"/>
      <c r="O24" s="19"/>
      <c r="P24" s="19"/>
      <c r="Q24" s="19"/>
      <c r="R24" s="19"/>
      <c r="S24" s="19"/>
      <c r="T24" s="19"/>
      <c r="U24" s="19"/>
    </row>
    <row r="25" spans="2:21" s="8" customFormat="1" ht="15" thickBot="1">
      <c r="B25" s="8" t="s">
        <v>98</v>
      </c>
      <c r="E25" s="36">
        <f>SUM(E19:E23)</f>
        <v>71582</v>
      </c>
      <c r="F25" s="19"/>
      <c r="G25" s="36">
        <f>SUM(G19:G23)</f>
        <v>67926</v>
      </c>
      <c r="H25" s="19"/>
      <c r="I25" s="36">
        <f>SUM(I19:I23)</f>
        <v>26930</v>
      </c>
      <c r="J25" s="20"/>
      <c r="K25" s="36">
        <f>SUM(K19:K23)</f>
        <v>1564</v>
      </c>
      <c r="L25" s="20"/>
      <c r="M25" s="36">
        <f>SUM(M19:M23)</f>
        <v>1487</v>
      </c>
      <c r="N25" s="19"/>
      <c r="O25" s="36">
        <f>SUM(O19:O23)</f>
        <v>24838</v>
      </c>
      <c r="P25" s="20"/>
      <c r="Q25" s="36">
        <f>SUM(Q19:Q23)</f>
        <v>194327</v>
      </c>
      <c r="R25" s="20"/>
      <c r="S25" s="36">
        <f>SUM(S19:S23)</f>
        <v>487</v>
      </c>
      <c r="T25" s="19"/>
      <c r="U25" s="36">
        <f>SUM(U19:U23)</f>
        <v>194814</v>
      </c>
    </row>
    <row r="26" spans="5:21" s="9" customFormat="1" ht="15">
      <c r="E26" s="24"/>
      <c r="F26" s="24"/>
      <c r="G26" s="24"/>
      <c r="H26" s="24"/>
      <c r="I26" s="24"/>
      <c r="J26" s="24"/>
      <c r="K26" s="24"/>
      <c r="L26" s="24"/>
      <c r="M26" s="24"/>
      <c r="N26" s="24"/>
      <c r="O26" s="24"/>
      <c r="P26" s="24"/>
      <c r="Q26" s="24"/>
      <c r="R26" s="24"/>
      <c r="S26" s="24"/>
      <c r="T26" s="24"/>
      <c r="U26" s="24"/>
    </row>
    <row r="27" s="8" customFormat="1" ht="15" hidden="1">
      <c r="U27" s="9"/>
    </row>
    <row r="28" spans="2:21" s="8" customFormat="1" ht="15" hidden="1">
      <c r="B28" s="35" t="s">
        <v>86</v>
      </c>
      <c r="U28" s="9"/>
    </row>
    <row r="29" s="8" customFormat="1" ht="15">
      <c r="U29" s="9"/>
    </row>
    <row r="30" spans="2:21" s="8" customFormat="1" ht="15">
      <c r="B30" s="8" t="s">
        <v>107</v>
      </c>
      <c r="E30" s="25">
        <f>SUM(E25)</f>
        <v>71582</v>
      </c>
      <c r="F30" s="25"/>
      <c r="G30" s="25">
        <f>SUM(G25)</f>
        <v>67926</v>
      </c>
      <c r="H30" s="25"/>
      <c r="I30" s="25">
        <f>SUM(I25)</f>
        <v>26930</v>
      </c>
      <c r="J30" s="25"/>
      <c r="K30" s="25">
        <f>SUM(K25)</f>
        <v>1564</v>
      </c>
      <c r="L30" s="25"/>
      <c r="M30" s="25">
        <f>SUM(M25)</f>
        <v>1487</v>
      </c>
      <c r="N30" s="25"/>
      <c r="O30" s="25">
        <f>SUM(O25)</f>
        <v>24838</v>
      </c>
      <c r="P30" s="25"/>
      <c r="Q30" s="25">
        <f>SUM(Q25)</f>
        <v>194327</v>
      </c>
      <c r="R30" s="25"/>
      <c r="S30" s="25">
        <f>SUM(S25)</f>
        <v>487</v>
      </c>
      <c r="T30" s="25"/>
      <c r="U30" s="25">
        <f>SUM(U25)</f>
        <v>194814</v>
      </c>
    </row>
    <row r="31" spans="5:21" s="8" customFormat="1" ht="15" customHeight="1">
      <c r="E31" s="25"/>
      <c r="F31" s="25"/>
      <c r="G31" s="25"/>
      <c r="H31" s="25"/>
      <c r="I31" s="25"/>
      <c r="J31" s="25"/>
      <c r="K31" s="25"/>
      <c r="L31" s="25"/>
      <c r="M31" s="25"/>
      <c r="N31" s="25"/>
      <c r="O31" s="25"/>
      <c r="P31" s="25"/>
      <c r="Q31" s="25"/>
      <c r="R31" s="25"/>
      <c r="S31" s="25"/>
      <c r="T31" s="25"/>
      <c r="U31" s="25"/>
    </row>
    <row r="32" spans="2:21" s="8" customFormat="1" ht="15" customHeight="1">
      <c r="B32" s="8" t="s">
        <v>128</v>
      </c>
      <c r="E32" s="25"/>
      <c r="F32" s="25"/>
      <c r="G32" s="25"/>
      <c r="H32" s="25"/>
      <c r="I32" s="25"/>
      <c r="J32" s="25"/>
      <c r="K32" s="25"/>
      <c r="L32" s="25"/>
      <c r="M32" s="25"/>
      <c r="N32" s="25"/>
      <c r="O32" s="25"/>
      <c r="P32" s="25"/>
      <c r="Q32" s="25"/>
      <c r="R32" s="25"/>
      <c r="S32" s="25"/>
      <c r="T32" s="25"/>
      <c r="U32" s="25"/>
    </row>
    <row r="33" spans="2:21" s="8" customFormat="1" ht="15" customHeight="1">
      <c r="B33" s="8" t="s">
        <v>129</v>
      </c>
      <c r="E33" s="25"/>
      <c r="F33" s="25"/>
      <c r="G33" s="25"/>
      <c r="H33" s="25"/>
      <c r="I33" s="25"/>
      <c r="J33" s="25"/>
      <c r="K33" s="25"/>
      <c r="L33" s="25"/>
      <c r="M33" s="25"/>
      <c r="N33" s="25"/>
      <c r="O33" s="25">
        <v>-679</v>
      </c>
      <c r="P33" s="25"/>
      <c r="Q33" s="24">
        <f>SUM(E33:O33)</f>
        <v>-679</v>
      </c>
      <c r="R33" s="24"/>
      <c r="S33" s="24"/>
      <c r="T33" s="24"/>
      <c r="U33" s="24">
        <f>SUM(Q33:S33)</f>
        <v>-679</v>
      </c>
    </row>
    <row r="34" spans="2:21" s="8" customFormat="1" ht="15" customHeight="1">
      <c r="B34" s="8" t="s">
        <v>117</v>
      </c>
      <c r="E34" s="25"/>
      <c r="F34" s="25"/>
      <c r="G34" s="25"/>
      <c r="H34" s="25"/>
      <c r="I34" s="25"/>
      <c r="J34" s="25"/>
      <c r="K34" s="25"/>
      <c r="L34" s="25"/>
      <c r="M34" s="25"/>
      <c r="N34" s="25"/>
      <c r="O34" s="25"/>
      <c r="P34" s="25"/>
      <c r="Q34" s="25"/>
      <c r="R34" s="25"/>
      <c r="S34" s="25"/>
      <c r="T34" s="25"/>
      <c r="U34" s="25"/>
    </row>
    <row r="35" spans="2:21" s="8" customFormat="1" ht="18" customHeight="1">
      <c r="B35" s="8" t="s">
        <v>119</v>
      </c>
      <c r="E35" s="19"/>
      <c r="F35" s="19"/>
      <c r="G35" s="19"/>
      <c r="H35" s="19"/>
      <c r="I35" s="19"/>
      <c r="J35" s="19"/>
      <c r="K35" s="24">
        <v>-235</v>
      </c>
      <c r="L35" s="24"/>
      <c r="M35" s="24">
        <v>-174</v>
      </c>
      <c r="N35" s="24"/>
      <c r="O35" s="24"/>
      <c r="P35" s="24"/>
      <c r="Q35" s="24">
        <f>SUM(E35:O35)</f>
        <v>-409</v>
      </c>
      <c r="R35" s="24"/>
      <c r="S35" s="24"/>
      <c r="T35" s="24"/>
      <c r="U35" s="24">
        <f>SUM(Q35:S35)</f>
        <v>-409</v>
      </c>
    </row>
    <row r="36" spans="2:21" s="8" customFormat="1" ht="21" customHeight="1">
      <c r="B36" s="8" t="s">
        <v>116</v>
      </c>
      <c r="E36" s="24"/>
      <c r="F36" s="24"/>
      <c r="G36" s="24"/>
      <c r="H36" s="24"/>
      <c r="I36" s="24"/>
      <c r="J36" s="24"/>
      <c r="K36" s="24"/>
      <c r="L36" s="24"/>
      <c r="M36" s="24"/>
      <c r="N36" s="24"/>
      <c r="O36" s="24">
        <f>SUM('Income Statement'!L40)</f>
        <v>-5864</v>
      </c>
      <c r="P36" s="24"/>
      <c r="Q36" s="24">
        <f>SUM(E36:O36)</f>
        <v>-5864</v>
      </c>
      <c r="R36" s="24"/>
      <c r="S36" s="24">
        <f>SUM('Income Statement'!L41)</f>
        <v>39</v>
      </c>
      <c r="T36" s="24"/>
      <c r="U36" s="24">
        <f>SUM(Q36:S36)</f>
        <v>-5825</v>
      </c>
    </row>
    <row r="37" spans="5:21" s="8" customFormat="1" ht="15">
      <c r="E37" s="24"/>
      <c r="F37" s="24"/>
      <c r="G37" s="24"/>
      <c r="H37" s="24"/>
      <c r="I37" s="24"/>
      <c r="J37" s="24"/>
      <c r="K37" s="24"/>
      <c r="L37" s="24"/>
      <c r="M37" s="24"/>
      <c r="N37" s="24"/>
      <c r="O37" s="24"/>
      <c r="P37" s="24"/>
      <c r="Q37" s="24"/>
      <c r="R37" s="24"/>
      <c r="S37" s="24"/>
      <c r="T37" s="24"/>
      <c r="U37" s="24"/>
    </row>
    <row r="38" spans="2:23" s="8" customFormat="1" ht="15.75" customHeight="1" thickBot="1">
      <c r="B38" s="8" t="s">
        <v>124</v>
      </c>
      <c r="E38" s="26">
        <f>SUM(E30:E37)</f>
        <v>71582</v>
      </c>
      <c r="F38" s="24"/>
      <c r="G38" s="26">
        <f>SUM(G30:G37)</f>
        <v>67926</v>
      </c>
      <c r="H38" s="24"/>
      <c r="I38" s="26">
        <f>SUM(I30:I37)</f>
        <v>26930</v>
      </c>
      <c r="J38" s="25"/>
      <c r="K38" s="26">
        <f>SUM(K30:K37)</f>
        <v>1329</v>
      </c>
      <c r="L38" s="25"/>
      <c r="M38" s="26">
        <f>SUM(M30:M37)</f>
        <v>1313</v>
      </c>
      <c r="N38" s="25"/>
      <c r="O38" s="26">
        <f>SUM(O30:O37)</f>
        <v>18295</v>
      </c>
      <c r="P38" s="25"/>
      <c r="Q38" s="26">
        <f>SUM(Q30:Q37)</f>
        <v>187375</v>
      </c>
      <c r="R38" s="25"/>
      <c r="S38" s="26">
        <f>SUM(S30:S37)</f>
        <v>526</v>
      </c>
      <c r="T38" s="24"/>
      <c r="U38" s="26">
        <f>SUM(U30:U37)</f>
        <v>187901</v>
      </c>
      <c r="W38" s="32"/>
    </row>
    <row r="39" spans="5:21" ht="15">
      <c r="E39" s="19"/>
      <c r="F39" s="19"/>
      <c r="G39" s="19"/>
      <c r="H39" s="19"/>
      <c r="I39" s="19"/>
      <c r="J39" s="19"/>
      <c r="K39" s="19"/>
      <c r="L39" s="19"/>
      <c r="M39" s="19"/>
      <c r="N39" s="19"/>
      <c r="O39" s="19"/>
      <c r="P39" s="19"/>
      <c r="Q39" s="19"/>
      <c r="R39" s="19"/>
      <c r="S39" s="19"/>
      <c r="T39" s="19"/>
      <c r="U39" s="24"/>
    </row>
    <row r="40" spans="5:21" ht="15">
      <c r="E40" s="19"/>
      <c r="F40" s="19"/>
      <c r="G40" s="19"/>
      <c r="H40" s="19"/>
      <c r="I40" s="19"/>
      <c r="J40" s="19"/>
      <c r="K40" s="19"/>
      <c r="L40" s="19"/>
      <c r="M40" s="19"/>
      <c r="N40" s="19"/>
      <c r="O40" s="19"/>
      <c r="P40" s="19"/>
      <c r="Q40" s="19"/>
      <c r="R40" s="19"/>
      <c r="S40" s="19"/>
      <c r="T40" s="19"/>
      <c r="U40" s="24"/>
    </row>
    <row r="41" spans="5:21" ht="15">
      <c r="E41" s="19"/>
      <c r="F41" s="19"/>
      <c r="G41" s="19"/>
      <c r="H41" s="19"/>
      <c r="I41" s="19"/>
      <c r="J41" s="19"/>
      <c r="K41" s="19"/>
      <c r="L41" s="19"/>
      <c r="M41" s="19"/>
      <c r="N41" s="19"/>
      <c r="O41" s="19"/>
      <c r="P41" s="19"/>
      <c r="Q41" s="19"/>
      <c r="R41" s="19"/>
      <c r="S41" s="19"/>
      <c r="T41" s="19"/>
      <c r="U41" s="24"/>
    </row>
    <row r="42" spans="5:21" ht="15">
      <c r="E42" s="19"/>
      <c r="F42" s="19"/>
      <c r="G42" s="19"/>
      <c r="H42" s="19"/>
      <c r="I42" s="19"/>
      <c r="J42" s="19"/>
      <c r="K42" s="19"/>
      <c r="L42" s="19"/>
      <c r="M42" s="19"/>
      <c r="N42" s="19"/>
      <c r="O42" s="19"/>
      <c r="P42" s="19"/>
      <c r="Q42" s="19"/>
      <c r="R42" s="19"/>
      <c r="S42" s="19"/>
      <c r="T42" s="19"/>
      <c r="U42" s="24"/>
    </row>
    <row r="43" spans="2:21" ht="43.5" customHeight="1">
      <c r="B43" s="92" t="s">
        <v>108</v>
      </c>
      <c r="C43" s="97"/>
      <c r="D43" s="97"/>
      <c r="E43" s="97"/>
      <c r="F43" s="97"/>
      <c r="G43" s="97"/>
      <c r="H43" s="97"/>
      <c r="I43" s="97"/>
      <c r="J43" s="97"/>
      <c r="K43" s="97"/>
      <c r="L43" s="97"/>
      <c r="M43" s="97"/>
      <c r="N43" s="97"/>
      <c r="O43" s="97"/>
      <c r="P43" s="97"/>
      <c r="Q43" s="97"/>
      <c r="R43" s="97"/>
      <c r="S43" s="97"/>
      <c r="T43" s="97"/>
      <c r="U43" s="97"/>
    </row>
    <row r="44" spans="1:21" ht="14.25">
      <c r="A44" s="95"/>
      <c r="B44" s="95"/>
      <c r="C44" s="95"/>
      <c r="D44" s="95"/>
      <c r="E44" s="95"/>
      <c r="F44" s="95"/>
      <c r="G44" s="95"/>
      <c r="H44" s="95"/>
      <c r="I44" s="95"/>
      <c r="J44" s="95"/>
      <c r="K44" s="95"/>
      <c r="L44" s="95"/>
      <c r="M44" s="95"/>
      <c r="N44" s="95"/>
      <c r="O44" s="96"/>
      <c r="P44" s="96"/>
      <c r="Q44" s="96"/>
      <c r="R44" s="96"/>
      <c r="S44" s="96"/>
      <c r="T44" s="96"/>
      <c r="U44" s="96"/>
    </row>
  </sheetData>
  <sheetProtection/>
  <mergeCells count="3">
    <mergeCell ref="A44:U44"/>
    <mergeCell ref="B43:U43"/>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zoomScale="75" zoomScaleNormal="75" zoomScaleSheetLayoutView="75" zoomScalePageLayoutView="0" workbookViewId="0" topLeftCell="A13">
      <selection activeCell="H23" sqref="H23"/>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9.140625" style="8" customWidth="1"/>
    <col min="7" max="7" width="15.00390625" style="8" customWidth="1"/>
    <col min="8" max="8" width="16.28125" style="8" customWidth="1"/>
    <col min="9" max="9" width="4.28125" style="8" customWidth="1"/>
    <col min="10" max="10" width="16.28125" style="8" customWidth="1"/>
    <col min="11" max="11" width="2.140625" style="8" customWidth="1"/>
    <col min="12" max="12" width="0.2890625" style="2" customWidth="1"/>
    <col min="13" max="13" width="11.28125" style="2" bestFit="1" customWidth="1"/>
    <col min="14" max="14" width="11.28125" style="4" customWidth="1"/>
    <col min="15" max="16384" width="9.140625" style="2" customWidth="1"/>
  </cols>
  <sheetData>
    <row r="1" ht="15">
      <c r="B1" s="9"/>
    </row>
    <row r="2" spans="2:11" ht="15.75">
      <c r="B2" s="9"/>
      <c r="D2" s="84" t="s">
        <v>99</v>
      </c>
      <c r="E2" s="10"/>
      <c r="F2" s="10"/>
      <c r="G2" s="10"/>
      <c r="H2" s="10"/>
      <c r="I2" s="10"/>
      <c r="J2" s="10"/>
      <c r="K2" s="10"/>
    </row>
    <row r="3" spans="2:11" ht="15">
      <c r="B3" s="9"/>
      <c r="D3" s="10"/>
      <c r="E3" s="10"/>
      <c r="F3" s="10"/>
      <c r="G3" s="10"/>
      <c r="H3" s="10"/>
      <c r="I3" s="10"/>
      <c r="J3" s="10"/>
      <c r="K3" s="10"/>
    </row>
    <row r="4" spans="4:11" ht="15">
      <c r="D4" s="37" t="s">
        <v>112</v>
      </c>
      <c r="E4" s="12"/>
      <c r="F4" s="12"/>
      <c r="G4" s="12"/>
      <c r="H4" s="12"/>
      <c r="I4" s="10"/>
      <c r="J4" s="10"/>
      <c r="K4" s="10"/>
    </row>
    <row r="5" spans="4:11" ht="15">
      <c r="D5" s="37" t="s">
        <v>121</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125</v>
      </c>
      <c r="I9" s="15"/>
      <c r="J9" s="17" t="s">
        <v>24</v>
      </c>
      <c r="K9" s="10"/>
    </row>
    <row r="10" spans="4:11" ht="15">
      <c r="D10" s="10"/>
      <c r="E10" s="10"/>
      <c r="F10" s="10"/>
      <c r="G10" s="10"/>
      <c r="H10" s="54">
        <v>40086</v>
      </c>
      <c r="I10" s="31"/>
      <c r="J10" s="55">
        <v>39721</v>
      </c>
      <c r="K10" s="10"/>
    </row>
    <row r="11" spans="8:11" ht="15">
      <c r="H11" s="88" t="s">
        <v>7</v>
      </c>
      <c r="I11" s="88"/>
      <c r="J11" s="82" t="s">
        <v>7</v>
      </c>
      <c r="K11" s="10"/>
    </row>
    <row r="12" spans="8:11" ht="15">
      <c r="H12" s="14"/>
      <c r="I12" s="14"/>
      <c r="J12" s="15"/>
      <c r="K12" s="10"/>
    </row>
    <row r="13" spans="8:11" ht="15">
      <c r="H13" s="14"/>
      <c r="I13" s="14"/>
      <c r="J13" s="15"/>
      <c r="K13" s="10"/>
    </row>
    <row r="14" spans="1:11" s="5" customFormat="1" ht="15">
      <c r="A14" s="18"/>
      <c r="B14" s="8" t="s">
        <v>67</v>
      </c>
      <c r="C14" s="19"/>
      <c r="D14" s="8"/>
      <c r="E14" s="8"/>
      <c r="F14" s="8"/>
      <c r="G14" s="20"/>
      <c r="H14" s="24">
        <v>-2956</v>
      </c>
      <c r="I14" s="19"/>
      <c r="J14" s="21">
        <v>3426</v>
      </c>
      <c r="K14" s="18"/>
    </row>
    <row r="15" spans="1:11" s="5" customFormat="1" ht="15">
      <c r="A15" s="18"/>
      <c r="B15" s="8"/>
      <c r="C15" s="19"/>
      <c r="D15" s="8"/>
      <c r="E15" s="8"/>
      <c r="F15" s="8"/>
      <c r="G15" s="20"/>
      <c r="H15" s="24"/>
      <c r="I15" s="19"/>
      <c r="J15" s="21"/>
      <c r="K15" s="18"/>
    </row>
    <row r="16" spans="1:11" s="5" customFormat="1" ht="15">
      <c r="A16" s="18"/>
      <c r="B16" s="8" t="s">
        <v>70</v>
      </c>
      <c r="C16" s="19"/>
      <c r="D16" s="8"/>
      <c r="E16" s="8"/>
      <c r="F16" s="8"/>
      <c r="G16" s="20"/>
      <c r="H16" s="24">
        <v>3665</v>
      </c>
      <c r="I16" s="19"/>
      <c r="J16" s="21">
        <v>-5868</v>
      </c>
      <c r="K16" s="18"/>
    </row>
    <row r="17" spans="1:11" s="5" customFormat="1" ht="15">
      <c r="A17" s="18"/>
      <c r="B17" s="8"/>
      <c r="C17" s="19"/>
      <c r="D17" s="8"/>
      <c r="E17" s="8"/>
      <c r="F17" s="8"/>
      <c r="G17" s="20"/>
      <c r="H17" s="24"/>
      <c r="I17" s="19"/>
      <c r="J17" s="21"/>
      <c r="K17" s="18"/>
    </row>
    <row r="18" spans="1:11" s="5" customFormat="1" ht="15">
      <c r="A18" s="18"/>
      <c r="B18" s="8" t="s">
        <v>68</v>
      </c>
      <c r="C18" s="19"/>
      <c r="D18" s="8"/>
      <c r="E18" s="8"/>
      <c r="F18" s="8"/>
      <c r="G18" s="20"/>
      <c r="H18" s="24">
        <v>-4705</v>
      </c>
      <c r="I18" s="19"/>
      <c r="J18" s="21">
        <v>-256</v>
      </c>
      <c r="K18" s="18"/>
    </row>
    <row r="19" spans="1:11" s="5" customFormat="1" ht="15">
      <c r="A19" s="18"/>
      <c r="B19" s="8"/>
      <c r="C19" s="19"/>
      <c r="D19" s="8"/>
      <c r="E19" s="8"/>
      <c r="F19" s="8"/>
      <c r="G19" s="20"/>
      <c r="H19" s="29"/>
      <c r="I19" s="19"/>
      <c r="J19" s="22"/>
      <c r="K19" s="18"/>
    </row>
    <row r="20" spans="1:11" s="5" customFormat="1" ht="15">
      <c r="A20" s="18"/>
      <c r="B20" s="9" t="s">
        <v>69</v>
      </c>
      <c r="C20" s="19"/>
      <c r="D20" s="8"/>
      <c r="E20" s="8"/>
      <c r="F20" s="8"/>
      <c r="G20" s="20"/>
      <c r="H20" s="24">
        <f>SUM(H14:H19)</f>
        <v>-3996</v>
      </c>
      <c r="I20" s="19"/>
      <c r="J20" s="19">
        <f>SUM(J14:J19)</f>
        <v>-2698</v>
      </c>
      <c r="K20" s="18"/>
    </row>
    <row r="21" spans="1:11" s="5" customFormat="1" ht="15">
      <c r="A21" s="18"/>
      <c r="B21" s="8"/>
      <c r="C21" s="19"/>
      <c r="D21" s="8"/>
      <c r="E21" s="8"/>
      <c r="F21" s="8"/>
      <c r="G21" s="20"/>
      <c r="H21" s="24"/>
      <c r="I21" s="19"/>
      <c r="J21" s="21"/>
      <c r="K21" s="18"/>
    </row>
    <row r="22" spans="1:11" s="5" customFormat="1" ht="15">
      <c r="A22" s="18"/>
      <c r="B22" s="8" t="s">
        <v>90</v>
      </c>
      <c r="C22" s="19"/>
      <c r="D22" s="8"/>
      <c r="E22" s="8"/>
      <c r="F22" s="8"/>
      <c r="G22" s="20"/>
      <c r="H22" s="24">
        <f>4163+5873</f>
        <v>10036</v>
      </c>
      <c r="I22" s="19"/>
      <c r="J22" s="21">
        <v>13342</v>
      </c>
      <c r="K22" s="18"/>
    </row>
    <row r="23" spans="1:11" s="5" customFormat="1" ht="15">
      <c r="A23" s="18"/>
      <c r="B23" s="8"/>
      <c r="C23" s="19"/>
      <c r="D23" s="8"/>
      <c r="E23" s="8"/>
      <c r="F23" s="8"/>
      <c r="G23" s="20"/>
      <c r="H23" s="24"/>
      <c r="I23" s="19"/>
      <c r="J23" s="21"/>
      <c r="K23" s="18"/>
    </row>
    <row r="24" spans="1:11" s="6" customFormat="1" ht="18" customHeight="1" thickBot="1">
      <c r="A24" s="23"/>
      <c r="B24" s="9" t="s">
        <v>114</v>
      </c>
      <c r="C24" s="24"/>
      <c r="D24" s="9"/>
      <c r="E24" s="9"/>
      <c r="F24" s="9"/>
      <c r="G24" s="25"/>
      <c r="H24" s="26">
        <f>SUM(H20:H23)</f>
        <v>6040</v>
      </c>
      <c r="I24" s="24"/>
      <c r="J24" s="36">
        <f>SUM(J20:J22)</f>
        <v>10644</v>
      </c>
      <c r="K24" s="23"/>
    </row>
    <row r="25" spans="1:11" s="5" customFormat="1" ht="14.25">
      <c r="A25" s="18"/>
      <c r="B25" s="19"/>
      <c r="C25" s="19"/>
      <c r="D25" s="19"/>
      <c r="E25" s="19"/>
      <c r="F25" s="27"/>
      <c r="G25" s="8"/>
      <c r="H25" s="8"/>
      <c r="I25" s="8"/>
      <c r="J25" s="28"/>
      <c r="K25" s="18"/>
    </row>
    <row r="26" spans="8:13" ht="15">
      <c r="H26" s="24"/>
      <c r="J26" s="19"/>
      <c r="L26" s="4"/>
      <c r="M26" s="3"/>
    </row>
    <row r="27" spans="8:13" ht="15">
      <c r="H27" s="24"/>
      <c r="J27" s="19"/>
      <c r="M27" s="3"/>
    </row>
    <row r="28" spans="2:13" ht="15">
      <c r="B28" s="8" t="s">
        <v>113</v>
      </c>
      <c r="H28" s="9"/>
      <c r="L28" s="3"/>
      <c r="M28" s="3"/>
    </row>
    <row r="29" spans="8:13" ht="15">
      <c r="H29" s="9"/>
      <c r="L29" s="3"/>
      <c r="M29" s="3"/>
    </row>
    <row r="30" spans="8:13" ht="15">
      <c r="H30" s="88" t="s">
        <v>7</v>
      </c>
      <c r="I30" s="28"/>
      <c r="J30" s="82" t="s">
        <v>7</v>
      </c>
      <c r="L30" s="3"/>
      <c r="M30" s="3"/>
    </row>
    <row r="31" spans="8:13" ht="15">
      <c r="H31" s="14"/>
      <c r="J31" s="82"/>
      <c r="L31" s="3"/>
      <c r="M31" s="3"/>
    </row>
    <row r="32" spans="2:13" ht="15" customHeight="1">
      <c r="B32" s="8" t="s">
        <v>15</v>
      </c>
      <c r="H32" s="24">
        <v>3966</v>
      </c>
      <c r="J32" s="21">
        <v>5297</v>
      </c>
      <c r="L32" s="3"/>
      <c r="M32" s="3"/>
    </row>
    <row r="33" spans="2:13" ht="15" customHeight="1">
      <c r="B33" s="8" t="s">
        <v>14</v>
      </c>
      <c r="H33" s="24">
        <v>2124</v>
      </c>
      <c r="J33" s="21">
        <v>5347</v>
      </c>
      <c r="L33" s="3"/>
      <c r="M33" s="3"/>
    </row>
    <row r="34" spans="2:12" ht="15" customHeight="1">
      <c r="B34" s="8" t="s">
        <v>115</v>
      </c>
      <c r="H34" s="29">
        <v>-50</v>
      </c>
      <c r="J34" s="22"/>
      <c r="L34" s="3"/>
    </row>
    <row r="35" spans="8:13" ht="21" customHeight="1" thickBot="1">
      <c r="H35" s="30">
        <f>SUM(H32:H34)</f>
        <v>6040</v>
      </c>
      <c r="J35" s="83">
        <f>SUM(J32:J34)</f>
        <v>10644</v>
      </c>
      <c r="L35" s="4"/>
      <c r="M35" s="3"/>
    </row>
    <row r="36" spans="8:13" ht="15">
      <c r="H36" s="9"/>
      <c r="L36" s="3"/>
      <c r="M36" s="3"/>
    </row>
    <row r="37" spans="8:13" ht="15">
      <c r="H37" s="9"/>
      <c r="L37" s="3"/>
      <c r="M37" s="3"/>
    </row>
    <row r="38" spans="8:13" ht="15">
      <c r="H38" s="9"/>
      <c r="L38" s="3"/>
      <c r="M38" s="3"/>
    </row>
    <row r="39" spans="2:13" ht="48.75" customHeight="1">
      <c r="B39" s="99" t="s">
        <v>109</v>
      </c>
      <c r="C39" s="99"/>
      <c r="D39" s="99"/>
      <c r="E39" s="99"/>
      <c r="F39" s="99"/>
      <c r="G39" s="99"/>
      <c r="H39" s="99"/>
      <c r="I39" s="99"/>
      <c r="J39" s="99"/>
      <c r="K39" s="99"/>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user</cp:lastModifiedBy>
  <cp:lastPrinted>2009-11-23T01:29:32Z</cp:lastPrinted>
  <dcterms:created xsi:type="dcterms:W3CDTF">2004-04-19T04:18:49Z</dcterms:created>
  <dcterms:modified xsi:type="dcterms:W3CDTF">2009-11-23T01:29:35Z</dcterms:modified>
  <cp:category/>
  <cp:version/>
  <cp:contentType/>
  <cp:contentStatus/>
</cp:coreProperties>
</file>