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6" activeTab="6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mac06" sheetId="7" r:id="rId7"/>
    <sheet name="Conso IS MAC 06" sheetId="8" r:id="rId8"/>
    <sheet name="Conso Equitymac06" sheetId="9" r:id="rId9"/>
    <sheet name="Conso CF MAC06" sheetId="10" r:id="rId10"/>
    <sheet name="Conso Notesmac06" sheetId="11" r:id="rId11"/>
  </sheets>
  <definedNames>
    <definedName name="_xlnm.Print_Area" localSheetId="6">'Conso BSmac06'!$A$1:$G$42</definedName>
    <definedName name="_xlnm.Print_Area" localSheetId="9">'Conso CF MAC06'!$A$5:$H$65</definedName>
    <definedName name="_xlnm.Print_Titles" localSheetId="9">'Conso CF MAC06'!$1:$4</definedName>
  </definedNames>
  <calcPr fullCalcOnLoad="1"/>
</workbook>
</file>

<file path=xl/sharedStrings.xml><?xml version="1.0" encoding="utf-8"?>
<sst xmlns="http://schemas.openxmlformats.org/spreadsheetml/2006/main" count="154" uniqueCount="121">
  <si>
    <t>Notes</t>
  </si>
  <si>
    <t>(RM)</t>
  </si>
  <si>
    <t>Share Capital</t>
  </si>
  <si>
    <t>Reserves</t>
  </si>
  <si>
    <t>Represented by :-</t>
  </si>
  <si>
    <t>Current Assets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</si>
  <si>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</si>
  <si>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</si>
  <si>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</si>
  <si>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</si>
  <si>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</si>
  <si>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Authorised :-</t>
  </si>
  <si>
    <t xml:space="preserve">    30,000,000 ordinary shares of RM1.00 each</t>
  </si>
  <si>
    <t>Issued and fully paid :-</t>
  </si>
  <si>
    <t>Share premium</t>
  </si>
  <si>
    <t>Capital reserve</t>
  </si>
  <si>
    <t>Trade debtors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</si>
  <si>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</si>
  <si>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</si>
  <si>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</si>
  <si>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</si>
  <si>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</si>
  <si>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</si>
  <si>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</si>
  <si>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</si>
  <si>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 xml:space="preserve">    After Taxation</t>
  </si>
  <si>
    <t xml:space="preserve">    Before Taxation</t>
  </si>
  <si>
    <t>(Accumulated</t>
  </si>
  <si>
    <t>Share</t>
  </si>
  <si>
    <t>Capital</t>
  </si>
  <si>
    <t>Premium</t>
  </si>
  <si>
    <t>Loss)</t>
  </si>
  <si>
    <t>Reserve</t>
  </si>
  <si>
    <t>Total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</si>
  <si>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</si>
  <si>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</si>
  <si>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</si>
  <si>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</si>
  <si>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</si>
  <si>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</si>
  <si>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SECURED</t>
  </si>
  <si>
    <t xml:space="preserve">      Interest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</si>
  <si>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</si>
  <si>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</si>
  <si>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</si>
  <si>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</si>
  <si>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</si>
  <si>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</si>
  <si>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</si>
  <si>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</si>
  <si>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</si>
  <si>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</si>
  <si>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</si>
  <si>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</si>
  <si>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</si>
  <si>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</si>
  <si>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</si>
  <si>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Operating (Loss) / Profit Before Working Capital Changes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</si>
  <si>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</si>
  <si>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</si>
  <si>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</si>
  <si>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</si>
  <si>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</si>
  <si>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</si>
  <si>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</si>
  <si>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</si>
  <si>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</si>
  <si>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</si>
  <si>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</si>
  <si>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</si>
  <si>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</si>
  <si>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</si>
  <si>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</si>
  <si>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>Administration Expenses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</si>
  <si>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</si>
  <si>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</si>
  <si>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</si>
  <si>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</si>
  <si>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</si>
  <si>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Hire Purchase Creditors</t>
  </si>
  <si>
    <t>3.  Debtors</t>
  </si>
  <si>
    <t>4.  Creditors</t>
  </si>
  <si>
    <t>5.  Bank Borrowings</t>
  </si>
  <si>
    <t xml:space="preserve">      Inventories Written Off</t>
  </si>
  <si>
    <t xml:space="preserve">    Provision for Retrenchment Benefits</t>
  </si>
  <si>
    <t>Gross Profit / (Loss)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</si>
  <si>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</si>
  <si>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</si>
  <si>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</si>
  <si>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Other Operating Expenses</t>
  </si>
  <si>
    <t>Balance as at 31/12/2004</t>
  </si>
  <si>
    <t>Cash and bank balances</t>
  </si>
  <si>
    <t>Bank Overdraft</t>
  </si>
  <si>
    <t>Less : Allowance for doubtful debts</t>
  </si>
  <si>
    <t xml:space="preserve">      Bad Debts Written off</t>
  </si>
  <si>
    <t>Net Current (Liabilities)</t>
  </si>
  <si>
    <t>(LOSS) BEFORE TAXATION</t>
  </si>
  <si>
    <t>(Loss) per Ordinary Shares (sen)</t>
  </si>
  <si>
    <t>Net (loss) for the year</t>
  </si>
  <si>
    <t xml:space="preserve">      Loss On Disposal Of Plant and Equipment</t>
  </si>
  <si>
    <t xml:space="preserve">  Hire Purchase Instalment Paid</t>
  </si>
  <si>
    <t xml:space="preserve"> </t>
  </si>
  <si>
    <t xml:space="preserve">(Accumulated loss) </t>
  </si>
  <si>
    <t>Balance as at 31/12/2005</t>
  </si>
  <si>
    <t xml:space="preserve">      Retrenchment benefit paid</t>
  </si>
  <si>
    <t>(a)</t>
  </si>
  <si>
    <t xml:space="preserve">  Term Loan (SME Bank)</t>
  </si>
  <si>
    <t xml:space="preserve">  Revolving Loan (SME Bank)</t>
  </si>
  <si>
    <t>1st Quarter</t>
  </si>
  <si>
    <t>31/03/2006</t>
  </si>
  <si>
    <t>31/03/2005</t>
  </si>
  <si>
    <t>Balance as at 31/03/2006</t>
  </si>
  <si>
    <t>Annual Report for the year ended 2005.</t>
  </si>
  <si>
    <t>the year ended 2005</t>
  </si>
  <si>
    <t>the year ended 2005.</t>
  </si>
  <si>
    <t>NET (LOSS) FOR THE PERIOD ENDED</t>
  </si>
  <si>
    <t>The Condensed Consolidated Income Statement should be read in conjunction with the Annual Report for the year ended 2005.</t>
  </si>
  <si>
    <t>(LOSS) FROM OPERATIONS</t>
  </si>
  <si>
    <t>Net( loss) for the period</t>
  </si>
  <si>
    <t>31/03//2006</t>
  </si>
  <si>
    <t>CASH AND CASH EQUIVALENTS AT END OF THE PERIOD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</si>
</sst>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dd/mm/yyyy"/>
    <numFmt numFmtId="173" formatCode="[$-409]dddd\,\ mmmm\ dd\,\ yyyy"/>
    <numFmt numFmtId="174" formatCode="dd/mm/yyyy;@"/>
    <numFmt numFmtId="175" formatCode="_(* #,##0.0_);_(* \(#,##0.0\);_(* &quot;-&quot;??_);_(@_)"/>
  </numFmts>
  <fonts count="15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sz val="1"/>
      <color indexed="10"/>
      <name val="Arial"/>
      <family val="2"/>
    </font>
    <font>
      <sz val="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0" fontId="3" fillId="0" borderId="3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Alignment="1" quotePrefix="1">
      <alignment horizontal="center"/>
    </xf>
    <xf numFmtId="170" fontId="8" fillId="0" borderId="0" xfId="15" applyNumberFormat="1" applyFont="1" applyAlignment="1">
      <alignment/>
    </xf>
    <xf numFmtId="170" fontId="8" fillId="0" borderId="3" xfId="15" applyNumberFormat="1" applyFont="1" applyBorder="1" applyAlignment="1">
      <alignment/>
    </xf>
    <xf numFmtId="170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0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0" fontId="8" fillId="0" borderId="0" xfId="15" applyNumberFormat="1" applyFont="1" applyBorder="1" applyAlignment="1">
      <alignment/>
    </xf>
    <xf numFmtId="170" fontId="9" fillId="0" borderId="0" xfId="15" applyNumberFormat="1" applyFont="1" applyAlignment="1">
      <alignment/>
    </xf>
    <xf numFmtId="170" fontId="8" fillId="0" borderId="4" xfId="15" applyNumberFormat="1" applyFont="1" applyBorder="1" applyAlignment="1">
      <alignment/>
    </xf>
    <xf numFmtId="170" fontId="7" fillId="0" borderId="5" xfId="15" applyNumberFormat="1" applyFont="1" applyBorder="1" applyAlignment="1">
      <alignment/>
    </xf>
    <xf numFmtId="170" fontId="6" fillId="0" borderId="0" xfId="15" applyNumberFormat="1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0" fontId="7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2" fontId="3" fillId="0" borderId="0" xfId="15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0" fontId="8" fillId="0" borderId="5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  <xf numFmtId="174" fontId="3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170" fontId="13" fillId="0" borderId="0" xfId="15" applyNumberFormat="1" applyFont="1" applyAlignment="1">
      <alignment/>
    </xf>
    <xf numFmtId="170" fontId="8" fillId="0" borderId="2" xfId="15" applyNumberFormat="1" applyFont="1" applyBorder="1" applyAlignment="1">
      <alignment/>
    </xf>
    <xf numFmtId="43" fontId="8" fillId="0" borderId="0" xfId="15" applyFont="1" applyAlignment="1">
      <alignment/>
    </xf>
    <xf numFmtId="174" fontId="7" fillId="0" borderId="0" xfId="15" applyNumberFormat="1" applyFont="1" applyAlignment="1">
      <alignment horizontal="center"/>
    </xf>
    <xf numFmtId="43" fontId="14" fillId="0" borderId="0" xfId="15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E46" sqref="E46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7" customWidth="1"/>
    <col min="10" max="10" width="3.57421875" style="26" customWidth="1"/>
    <col min="11" max="11" width="15.57421875" style="24" customWidth="1"/>
  </cols>
  <sheetData>
    <row r="1" spans="5:7" ht="12.75">
      <c r="E1" s="7" t="s">
        <v>51</v>
      </c>
      <c r="F1" s="25"/>
      <c r="G1" s="16" t="s">
        <v>51</v>
      </c>
    </row>
    <row r="2" spans="5:7" ht="12.75">
      <c r="E2" s="28" t="s">
        <v>119</v>
      </c>
      <c r="F2" s="25"/>
      <c r="G2" s="17" t="s">
        <v>110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52</v>
      </c>
    </row>
    <row r="7" spans="1:7" ht="12.75">
      <c r="A7" t="s">
        <v>72</v>
      </c>
      <c r="E7" s="12">
        <f>SUM('Conso IS MAC 06'!I27)</f>
        <v>-1942371</v>
      </c>
      <c r="G7" s="18">
        <v>-1753992</v>
      </c>
    </row>
    <row r="9" ht="12.75">
      <c r="A9" t="s">
        <v>53</v>
      </c>
    </row>
    <row r="10" spans="1:7" ht="12.75">
      <c r="A10" t="s">
        <v>54</v>
      </c>
      <c r="E10" s="12">
        <v>0</v>
      </c>
      <c r="G10" s="18">
        <v>0</v>
      </c>
    </row>
    <row r="11" spans="1:7" ht="12.75">
      <c r="A11" t="s">
        <v>55</v>
      </c>
      <c r="E11" s="12">
        <v>0</v>
      </c>
      <c r="G11" s="18">
        <v>0</v>
      </c>
    </row>
    <row r="12" spans="1:7" ht="12.75">
      <c r="A12" t="s">
        <v>94</v>
      </c>
      <c r="E12" s="12">
        <v>0</v>
      </c>
      <c r="G12" s="18">
        <v>0</v>
      </c>
    </row>
    <row r="13" spans="1:7" ht="12.75">
      <c r="A13" t="s">
        <v>56</v>
      </c>
      <c r="E13" s="12">
        <f>1812304</f>
        <v>1812304</v>
      </c>
      <c r="G13" s="18">
        <v>1640513.4</v>
      </c>
    </row>
    <row r="14" spans="1:7" ht="12.75">
      <c r="A14" t="s">
        <v>99</v>
      </c>
      <c r="E14" s="12">
        <v>0</v>
      </c>
      <c r="G14" s="18">
        <v>0</v>
      </c>
    </row>
    <row r="15" spans="1:7" ht="12.75">
      <c r="A15" t="s">
        <v>83</v>
      </c>
      <c r="E15" s="12">
        <v>0</v>
      </c>
      <c r="G15" s="18">
        <v>0</v>
      </c>
    </row>
    <row r="16" spans="5:7" ht="12.75">
      <c r="E16" s="13"/>
      <c r="G16" s="19"/>
    </row>
    <row r="18" spans="1:7" ht="12.75">
      <c r="A18" t="s">
        <v>57</v>
      </c>
      <c r="E18" s="12">
        <f>SUM(E7:E15)</f>
        <v>-130067</v>
      </c>
      <c r="G18" s="18">
        <f>SUM(G7:G16)</f>
        <v>-113478.6000000001</v>
      </c>
    </row>
    <row r="20" spans="1:7" ht="12.75">
      <c r="A20" t="s">
        <v>58</v>
      </c>
      <c r="E20" s="12">
        <v>-11500</v>
      </c>
      <c r="G20" s="18">
        <v>-21500</v>
      </c>
    </row>
    <row r="21" spans="1:7" ht="12.75">
      <c r="A21" t="s">
        <v>59</v>
      </c>
      <c r="E21" s="13">
        <f>123047</f>
        <v>123047</v>
      </c>
      <c r="G21" s="19">
        <v>89433.4</v>
      </c>
    </row>
    <row r="23" spans="1:7" ht="12.75">
      <c r="A23" t="s">
        <v>60</v>
      </c>
      <c r="E23" s="12">
        <f>SUM(E18:E21)</f>
        <v>-18520</v>
      </c>
      <c r="G23" s="18">
        <f>SUM(G18:G21)</f>
        <v>-45545.2000000001</v>
      </c>
    </row>
    <row r="25" spans="1:5" ht="12.75">
      <c r="A25" t="s">
        <v>104</v>
      </c>
      <c r="E25" s="12">
        <v>0</v>
      </c>
    </row>
    <row r="26" spans="1:7" ht="12.75">
      <c r="A26" t="s">
        <v>61</v>
      </c>
      <c r="E26" s="13">
        <v>-19537</v>
      </c>
      <c r="G26" s="19">
        <v>-17010</v>
      </c>
    </row>
    <row r="28" spans="1:7" ht="12.75">
      <c r="A28" t="s">
        <v>62</v>
      </c>
      <c r="E28" s="13">
        <f>SUM(E23:E26)</f>
        <v>-38057</v>
      </c>
      <c r="G28" s="19">
        <f>SUM(G23:G26)</f>
        <v>-62555.2000000001</v>
      </c>
    </row>
    <row r="30" ht="12.75" hidden="1"/>
    <row r="31" ht="12.75" hidden="1">
      <c r="A31" s="1" t="s">
        <v>63</v>
      </c>
    </row>
    <row r="32" ht="12.75" hidden="1"/>
    <row r="33" spans="1:7" ht="12.75" hidden="1">
      <c r="A33" t="s">
        <v>64</v>
      </c>
      <c r="E33" s="12">
        <v>0</v>
      </c>
      <c r="G33" s="18">
        <v>0</v>
      </c>
    </row>
    <row r="34" spans="1:7" ht="12.75" hidden="1">
      <c r="A34" t="s">
        <v>65</v>
      </c>
      <c r="E34" s="44">
        <v>0</v>
      </c>
      <c r="G34" s="32">
        <v>0</v>
      </c>
    </row>
    <row r="35" spans="5:7" ht="12.75" hidden="1">
      <c r="E35" s="13"/>
      <c r="G35" s="19"/>
    </row>
    <row r="36" ht="12.75" hidden="1"/>
    <row r="37" spans="1:7" ht="12.75" hidden="1">
      <c r="A37" t="s">
        <v>66</v>
      </c>
      <c r="E37" s="13">
        <f>SUM(E33:E35)</f>
        <v>0</v>
      </c>
      <c r="G37" s="19">
        <f>SUM(G34:G34)</f>
        <v>0</v>
      </c>
    </row>
    <row r="38" ht="12.75" hidden="1"/>
    <row r="39" ht="12.75" hidden="1"/>
    <row r="40" ht="12.75">
      <c r="A40" s="1" t="s">
        <v>67</v>
      </c>
    </row>
    <row r="42" spans="1:7" ht="12.75">
      <c r="A42" t="s">
        <v>100</v>
      </c>
      <c r="E42" s="12">
        <v>-1143</v>
      </c>
      <c r="G42" s="18">
        <v>-1143</v>
      </c>
    </row>
    <row r="43" spans="5:7" ht="12.75">
      <c r="E43" s="13"/>
      <c r="G43" s="19"/>
    </row>
    <row r="45" spans="1:7" ht="12.75">
      <c r="A45" t="s">
        <v>68</v>
      </c>
      <c r="E45" s="13">
        <f>SUM(E42:E43)</f>
        <v>-1143</v>
      </c>
      <c r="G45" s="19">
        <f>SUM(G42:G44)</f>
        <v>-1143</v>
      </c>
    </row>
    <row r="48" ht="12.75">
      <c r="A48" s="1" t="s">
        <v>69</v>
      </c>
    </row>
    <row r="49" spans="1:7" ht="12.75">
      <c r="A49" s="1" t="s">
        <v>70</v>
      </c>
      <c r="E49" s="12">
        <f>SUM(E28+E37+E45)</f>
        <v>-39200</v>
      </c>
      <c r="G49" s="18">
        <f>SUM(G28+G37+G42)</f>
        <v>-63698.2000000001</v>
      </c>
    </row>
    <row r="51" spans="1:7" ht="12.75">
      <c r="A51" t="s">
        <v>71</v>
      </c>
      <c r="E51" s="13">
        <v>-695632</v>
      </c>
      <c r="G51" s="19">
        <v>-399949</v>
      </c>
    </row>
    <row r="53" spans="1:7" ht="13.5" thickBot="1">
      <c r="A53" s="1" t="s">
        <v>120</v>
      </c>
      <c r="E53" s="8">
        <f>SUM(E49+E51)</f>
        <v>-734832</v>
      </c>
      <c r="G53" s="20">
        <f>SUM(G49:G51)</f>
        <v>-463647.20000000007</v>
      </c>
    </row>
    <row r="54" ht="13.5" thickTop="1"/>
    <row r="56" ht="12.75">
      <c r="A56" s="1" t="s">
        <v>120</v>
      </c>
    </row>
    <row r="57" spans="1:7" ht="12.75">
      <c r="A57" t="s">
        <v>91</v>
      </c>
      <c r="E57" s="12">
        <v>84180</v>
      </c>
      <c r="G57" s="18">
        <v>251704</v>
      </c>
    </row>
    <row r="58" spans="1:7" ht="12.75">
      <c r="A58" t="s">
        <v>92</v>
      </c>
      <c r="E58" s="12">
        <v>-819012</v>
      </c>
      <c r="G58" s="18">
        <v>-715351</v>
      </c>
    </row>
    <row r="59" spans="5:7" ht="13.5" thickBot="1">
      <c r="E59" s="62">
        <f>SUM(E57:E58)</f>
        <v>-734832</v>
      </c>
      <c r="G59" s="61">
        <f>SUM(G57:G58)</f>
        <v>-463647</v>
      </c>
    </row>
    <row r="60" ht="13.5" thickTop="1">
      <c r="E60" s="12">
        <f>SUM(E53-E59)</f>
        <v>0</v>
      </c>
    </row>
    <row r="61" ht="12.75">
      <c r="A61" s="23"/>
    </row>
    <row r="62" ht="12.75">
      <c r="A62" s="6" t="s">
        <v>88</v>
      </c>
    </row>
    <row r="63" ht="12.75">
      <c r="A63" s="6" t="s">
        <v>113</v>
      </c>
    </row>
    <row r="64" ht="12.75">
      <c r="A64" s="6"/>
    </row>
    <row r="68" ht="12.75">
      <c r="E68" s="12" t="s">
        <v>101</v>
      </c>
    </row>
  </sheetData>
  <printOptions/>
  <pageMargins left="0.84" right="0" top="1.5" bottom="0.5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CASH FLOW STATEMENT FOR THE QUARTER ENDED
 31 MARCH 2006&amp;R&amp;"Arial,Italic"&amp;8Printed On : &amp;D
&amp;T</oddHeader>
    <oddFooter>&amp;L&amp;"Arial,Italic"&amp;8File : &amp;F  (&amp;A)&amp;R&amp;"Arial,Bold Italic"&amp;14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4">
      <selection activeCell="H8" sqref="H8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7" customWidth="1"/>
    <col min="7" max="7" width="15.57421875" style="18" customWidth="1"/>
  </cols>
  <sheetData>
    <row r="1" spans="5:7" ht="12.75">
      <c r="E1" s="7" t="s">
        <v>34</v>
      </c>
      <c r="F1" s="14"/>
      <c r="G1" s="16" t="s">
        <v>34</v>
      </c>
    </row>
    <row r="2" spans="5:7" ht="12.75">
      <c r="E2" s="58">
        <v>38807</v>
      </c>
      <c r="F2" s="59"/>
      <c r="G2" s="60">
        <v>38717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75</v>
      </c>
    </row>
    <row r="6" ht="12.75">
      <c r="A6" s="1"/>
    </row>
    <row r="7" ht="12.75">
      <c r="A7" t="s">
        <v>11</v>
      </c>
    </row>
    <row r="8" spans="1:7" ht="13.5" thickBot="1">
      <c r="A8" t="s">
        <v>12</v>
      </c>
      <c r="E8" s="48">
        <v>30000000</v>
      </c>
      <c r="G8" s="68">
        <v>30000000</v>
      </c>
    </row>
    <row r="9" ht="13.5" thickTop="1"/>
    <row r="10" ht="12.75">
      <c r="A10" t="s">
        <v>13</v>
      </c>
    </row>
    <row r="11" spans="1:7" ht="13.5" thickBot="1">
      <c r="A11" t="s">
        <v>39</v>
      </c>
      <c r="E11" s="8">
        <v>18500000</v>
      </c>
      <c r="G11" s="20">
        <v>18500000</v>
      </c>
    </row>
    <row r="12" ht="13.5" thickTop="1"/>
    <row r="14" ht="12.75">
      <c r="A14" s="1" t="s">
        <v>76</v>
      </c>
    </row>
    <row r="15" spans="5:7" ht="12.75">
      <c r="E15" s="51"/>
      <c r="G15" s="69"/>
    </row>
    <row r="16" spans="1:7" ht="12.75">
      <c r="A16" t="s">
        <v>14</v>
      </c>
      <c r="E16" s="12">
        <v>1481086</v>
      </c>
      <c r="G16" s="18">
        <v>1481086</v>
      </c>
    </row>
    <row r="17" spans="1:7" ht="12.75">
      <c r="A17" t="s">
        <v>102</v>
      </c>
      <c r="E17" s="12">
        <f>SUM('Conso Equitymac06'!I14)</f>
        <v>-94030173</v>
      </c>
      <c r="G17" s="18">
        <v>-92087802</v>
      </c>
    </row>
    <row r="18" spans="1:7" ht="12.75">
      <c r="A18" t="s">
        <v>15</v>
      </c>
      <c r="E18" s="13">
        <v>1700000</v>
      </c>
      <c r="G18" s="19">
        <v>1700000</v>
      </c>
    </row>
    <row r="20" spans="5:7" ht="13.5" thickBot="1">
      <c r="E20" s="8">
        <f>SUM(E16:E18)</f>
        <v>-90849087</v>
      </c>
      <c r="G20" s="20">
        <f>SUM(G16:G18)</f>
        <v>-88906716</v>
      </c>
    </row>
    <row r="21" spans="5:7" ht="13.5" thickTop="1">
      <c r="E21" s="51"/>
      <c r="G21" s="69"/>
    </row>
    <row r="23" ht="12.75">
      <c r="A23" s="1" t="s">
        <v>80</v>
      </c>
    </row>
    <row r="25" spans="1:7" ht="12.75">
      <c r="A25" t="s">
        <v>16</v>
      </c>
      <c r="E25" s="12">
        <v>830015</v>
      </c>
      <c r="G25" s="18">
        <v>830015</v>
      </c>
    </row>
    <row r="26" spans="1:7" ht="12.75">
      <c r="A26" t="s">
        <v>93</v>
      </c>
      <c r="E26" s="13">
        <v>-830015</v>
      </c>
      <c r="G26" s="19">
        <v>-830015</v>
      </c>
    </row>
    <row r="28" spans="5:7" ht="12.75">
      <c r="E28" s="13">
        <f>SUM(E25:E26)</f>
        <v>0</v>
      </c>
      <c r="G28" s="19">
        <f>SUM(G25:G26)</f>
        <v>0</v>
      </c>
    </row>
    <row r="29" spans="5:7" ht="12.75">
      <c r="E29" s="44"/>
      <c r="G29" s="32"/>
    </row>
    <row r="30" spans="1:7" ht="12.75">
      <c r="A30" t="s">
        <v>17</v>
      </c>
      <c r="E30" s="44">
        <f>1324210+11500</f>
        <v>1335710</v>
      </c>
      <c r="G30" s="32">
        <v>1324210</v>
      </c>
    </row>
    <row r="31" spans="1:7" ht="12.75">
      <c r="A31" t="s">
        <v>93</v>
      </c>
      <c r="E31" s="13">
        <v>-156187</v>
      </c>
      <c r="G31" s="19">
        <v>-156187</v>
      </c>
    </row>
    <row r="33" spans="5:7" ht="12.75">
      <c r="E33" s="13">
        <f>SUM(E30:E31)</f>
        <v>1179523</v>
      </c>
      <c r="G33" s="19">
        <f>SUM(G30:G31)</f>
        <v>1168023</v>
      </c>
    </row>
    <row r="36" spans="3:7" ht="13.5" thickBot="1">
      <c r="C36" s="4" t="s">
        <v>101</v>
      </c>
      <c r="E36" s="8">
        <f>SUM(E28+E33)</f>
        <v>1179523</v>
      </c>
      <c r="G36" s="20">
        <f>SUM(G28+G33)</f>
        <v>1168023</v>
      </c>
    </row>
    <row r="37" ht="13.5" thickTop="1"/>
    <row r="39" ht="12.75">
      <c r="A39" s="1" t="s">
        <v>81</v>
      </c>
    </row>
    <row r="41" spans="1:7" ht="12.75">
      <c r="A41" t="s">
        <v>18</v>
      </c>
      <c r="E41" s="12">
        <f>891336</f>
        <v>891336</v>
      </c>
      <c r="G41" s="18">
        <f>891336</f>
        <v>891336</v>
      </c>
    </row>
    <row r="42" spans="1:7" ht="12.75">
      <c r="A42" t="s">
        <v>19</v>
      </c>
      <c r="E42" s="44">
        <f>4534736+15153+107894</f>
        <v>4657783</v>
      </c>
      <c r="F42" s="39"/>
      <c r="G42" s="32">
        <v>4534736</v>
      </c>
    </row>
    <row r="43" spans="1:7" ht="12.75">
      <c r="A43" t="s">
        <v>36</v>
      </c>
      <c r="C43" s="4" t="s">
        <v>105</v>
      </c>
      <c r="E43" s="13">
        <v>265370</v>
      </c>
      <c r="G43" s="19">
        <v>265370</v>
      </c>
    </row>
    <row r="45" spans="5:7" ht="13.5" thickBot="1">
      <c r="E45" s="8">
        <f>SUM(E41:E43)</f>
        <v>5814489</v>
      </c>
      <c r="G45" s="20">
        <f>SUM(G41:G43)</f>
        <v>5691442</v>
      </c>
    </row>
    <row r="46" ht="13.5" thickTop="1"/>
    <row r="47" spans="1:7" s="5" customFormat="1" ht="12.75">
      <c r="A47" s="5" t="s">
        <v>37</v>
      </c>
      <c r="C47" s="10"/>
      <c r="E47" s="45"/>
      <c r="F47" s="38"/>
      <c r="G47" s="33"/>
    </row>
    <row r="48" spans="1:7" s="5" customFormat="1" ht="12.75">
      <c r="A48" s="5" t="s">
        <v>38</v>
      </c>
      <c r="C48" s="10"/>
      <c r="E48" s="45"/>
      <c r="F48" s="38"/>
      <c r="G48" s="33"/>
    </row>
    <row r="51" ht="12.75">
      <c r="A51" s="1" t="s">
        <v>82</v>
      </c>
    </row>
    <row r="52" spans="5:7" s="2" customFormat="1" ht="12.75">
      <c r="E52" s="7"/>
      <c r="F52" s="14"/>
      <c r="G52" s="16"/>
    </row>
    <row r="53" spans="1:7" s="5" customFormat="1" ht="12.75">
      <c r="A53" s="23" t="s">
        <v>40</v>
      </c>
      <c r="C53" s="10"/>
      <c r="E53" s="45"/>
      <c r="F53" s="38"/>
      <c r="G53" s="33"/>
    </row>
    <row r="54" spans="1:7" ht="12.75">
      <c r="A54" t="s">
        <v>106</v>
      </c>
      <c r="E54" s="12">
        <v>892831</v>
      </c>
      <c r="G54" s="18">
        <v>892831</v>
      </c>
    </row>
    <row r="55" spans="1:7" ht="12.75">
      <c r="A55" t="s">
        <v>41</v>
      </c>
      <c r="E55" s="12">
        <v>430597</v>
      </c>
      <c r="G55" s="18">
        <v>405146</v>
      </c>
    </row>
    <row r="56" spans="1:7" ht="12.75">
      <c r="A56" t="s">
        <v>107</v>
      </c>
      <c r="E56" s="12">
        <v>1458273.93</v>
      </c>
      <c r="G56" s="18">
        <v>1458274</v>
      </c>
    </row>
    <row r="57" spans="1:7" ht="12.75">
      <c r="A57" t="s">
        <v>41</v>
      </c>
      <c r="E57" s="12">
        <v>1134091</v>
      </c>
      <c r="G57" s="18">
        <v>1093068</v>
      </c>
    </row>
    <row r="58" ht="12.75">
      <c r="A58" t="s">
        <v>42</v>
      </c>
    </row>
    <row r="59" spans="1:7" ht="12.75">
      <c r="A59" t="s">
        <v>43</v>
      </c>
      <c r="E59" s="12">
        <v>30000000</v>
      </c>
      <c r="G59" s="18">
        <v>30000000</v>
      </c>
    </row>
    <row r="60" spans="1:7" ht="12.75">
      <c r="A60" t="s">
        <v>41</v>
      </c>
      <c r="E60" s="12">
        <v>28047986</v>
      </c>
      <c r="G60" s="18">
        <v>26494901</v>
      </c>
    </row>
    <row r="62" spans="5:7" ht="12.75">
      <c r="E62" s="49">
        <f>SUM(E54:E60)</f>
        <v>61963778.93</v>
      </c>
      <c r="G62" s="34">
        <f>SUM(G54:G60)</f>
        <v>60344220</v>
      </c>
    </row>
    <row r="64" ht="12.75">
      <c r="A64" s="23" t="s">
        <v>44</v>
      </c>
    </row>
    <row r="65" spans="1:7" ht="12.75">
      <c r="A65" t="s">
        <v>45</v>
      </c>
      <c r="E65" s="12">
        <v>3777198.34</v>
      </c>
      <c r="G65" s="18">
        <v>3777198</v>
      </c>
    </row>
    <row r="66" spans="1:7" ht="12.75">
      <c r="A66" t="s">
        <v>41</v>
      </c>
      <c r="E66" s="12">
        <v>2236306</v>
      </c>
      <c r="G66" s="18">
        <v>2087166</v>
      </c>
    </row>
    <row r="67" spans="1:7" ht="12.75">
      <c r="A67" t="s">
        <v>46</v>
      </c>
      <c r="E67" s="12">
        <v>1500000</v>
      </c>
      <c r="G67" s="18">
        <v>1500000</v>
      </c>
    </row>
    <row r="68" spans="1:7" ht="12.75">
      <c r="A68" t="s">
        <v>41</v>
      </c>
      <c r="E68" s="12">
        <v>366672</v>
      </c>
      <c r="G68" s="18">
        <v>342604</v>
      </c>
    </row>
    <row r="69" spans="1:7" ht="12.75">
      <c r="A69" t="s">
        <v>47</v>
      </c>
      <c r="E69" s="12">
        <v>819012</v>
      </c>
      <c r="G69" s="18">
        <v>799475</v>
      </c>
    </row>
    <row r="71" spans="5:7" ht="12.75">
      <c r="E71" s="49">
        <f>SUM(E65:E70)</f>
        <v>8699188.34</v>
      </c>
      <c r="G71" s="34">
        <f>SUM(G65:G70)</f>
        <v>8506443</v>
      </c>
    </row>
    <row r="74" spans="1:7" ht="12.75">
      <c r="A74" t="s">
        <v>48</v>
      </c>
      <c r="E74" s="12">
        <f>SUM(E62)</f>
        <v>61963778.93</v>
      </c>
      <c r="G74" s="18">
        <f>SUM(G62)</f>
        <v>60344220</v>
      </c>
    </row>
    <row r="75" spans="1:7" ht="12.75">
      <c r="A75" t="s">
        <v>49</v>
      </c>
      <c r="E75" s="12">
        <f>SUM(E71)</f>
        <v>8699188.34</v>
      </c>
      <c r="G75" s="18">
        <f>SUM(G71)</f>
        <v>8506443</v>
      </c>
    </row>
    <row r="77" spans="1:7" ht="13.5" thickBot="1">
      <c r="A77" s="1" t="s">
        <v>50</v>
      </c>
      <c r="E77" s="50">
        <f>SUM(E74:E75)</f>
        <v>70662967.27</v>
      </c>
      <c r="G77" s="35">
        <f>SUM(G74:G75)</f>
        <v>68850663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FOR THE QUARTER ENDED 31 MARCH  2006&amp;R&amp;"Arial,Italic"&amp;8Printed On : &amp;D
&amp;T</oddHeader>
    <oddFooter>&amp;L&amp;"Arial,Italic"&amp;8File : &amp;F  (&amp;A)&amp;R&amp;"Arial,Bold Italic"&amp;14 5</oddFooter>
  </headerFooter>
  <rowBreaks count="3" manualBreakCount="3">
    <brk id="49" max="255" man="1"/>
    <brk id="90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10" max="10" width="14.28125" style="65" customWidth="1"/>
  </cols>
  <sheetData>
    <row r="1" spans="5:10" s="2" customFormat="1" ht="12.75">
      <c r="E1" s="7" t="s">
        <v>34</v>
      </c>
      <c r="F1" s="25"/>
      <c r="G1" s="16" t="s">
        <v>34</v>
      </c>
      <c r="J1" s="64"/>
    </row>
    <row r="2" spans="5:10" s="2" customFormat="1" ht="12.75">
      <c r="E2" s="63">
        <v>38807</v>
      </c>
      <c r="F2" s="25"/>
      <c r="G2" s="70">
        <v>38717</v>
      </c>
      <c r="J2" s="64"/>
    </row>
    <row r="3" spans="3:10" s="2" customFormat="1" ht="12.75">
      <c r="C3" s="2" t="s">
        <v>0</v>
      </c>
      <c r="E3" s="7" t="s">
        <v>1</v>
      </c>
      <c r="F3" s="25"/>
      <c r="G3" s="16" t="s">
        <v>1</v>
      </c>
      <c r="J3" s="64"/>
    </row>
    <row r="5" spans="1:10" ht="12.75">
      <c r="A5" t="s">
        <v>2</v>
      </c>
      <c r="C5" s="4">
        <v>1</v>
      </c>
      <c r="E5" s="12">
        <v>18500000</v>
      </c>
      <c r="G5" s="18">
        <v>18500000</v>
      </c>
      <c r="J5" s="66">
        <f>SUM(E5-G5)</f>
        <v>0</v>
      </c>
    </row>
    <row r="6" ht="12.75">
      <c r="J6" s="66">
        <f aca="true" t="shared" si="0" ref="J6:J35">SUM(E6-G6)</f>
        <v>0</v>
      </c>
    </row>
    <row r="7" spans="1:10" ht="12.75">
      <c r="A7" t="s">
        <v>3</v>
      </c>
      <c r="C7" s="4">
        <v>2</v>
      </c>
      <c r="E7" s="13">
        <f>SUM('Conso Notesmac06'!E20)</f>
        <v>-90849087</v>
      </c>
      <c r="G7" s="19">
        <v>-88906716</v>
      </c>
      <c r="J7" s="66">
        <f t="shared" si="0"/>
        <v>-1942371</v>
      </c>
    </row>
    <row r="8" ht="12.75">
      <c r="J8" s="66">
        <f t="shared" si="0"/>
        <v>0</v>
      </c>
    </row>
    <row r="9" spans="1:10" ht="12.75">
      <c r="A9" t="s">
        <v>78</v>
      </c>
      <c r="E9" s="12">
        <f>SUM(E5+E7)</f>
        <v>-72349087</v>
      </c>
      <c r="G9" s="18">
        <f>SUM(G5+G7)</f>
        <v>-70406716</v>
      </c>
      <c r="J9" s="66">
        <f t="shared" si="0"/>
        <v>-1942371</v>
      </c>
    </row>
    <row r="10" ht="12.75">
      <c r="J10" s="66">
        <f t="shared" si="0"/>
        <v>0</v>
      </c>
    </row>
    <row r="11" spans="5:10" ht="12.75">
      <c r="E11" s="13"/>
      <c r="G11" s="19"/>
      <c r="J11" s="66">
        <f t="shared" si="0"/>
        <v>0</v>
      </c>
    </row>
    <row r="12" ht="12.75">
      <c r="J12" s="66">
        <f t="shared" si="0"/>
        <v>0</v>
      </c>
    </row>
    <row r="13" spans="5:10" ht="13.5" thickBot="1">
      <c r="E13" s="8">
        <f>SUM(E9+E11)</f>
        <v>-72349087</v>
      </c>
      <c r="G13" s="20">
        <f>SUM(G9+G11)</f>
        <v>-70406716</v>
      </c>
      <c r="J13" s="66">
        <f t="shared" si="0"/>
        <v>-1942371</v>
      </c>
    </row>
    <row r="14" ht="13.5" thickTop="1">
      <c r="J14" s="66">
        <f t="shared" si="0"/>
        <v>0</v>
      </c>
    </row>
    <row r="15" spans="1:10" ht="12.75">
      <c r="A15" s="6" t="s">
        <v>4</v>
      </c>
      <c r="J15" s="66">
        <f t="shared" si="0"/>
        <v>0</v>
      </c>
    </row>
    <row r="16" ht="12.75">
      <c r="J16" s="66">
        <f t="shared" si="0"/>
        <v>0</v>
      </c>
    </row>
    <row r="17" spans="1:10" ht="12.75">
      <c r="A17" s="1" t="s">
        <v>5</v>
      </c>
      <c r="J17" s="66">
        <f t="shared" si="0"/>
        <v>0</v>
      </c>
    </row>
    <row r="18" spans="1:10" ht="12.75">
      <c r="A18" s="29" t="s">
        <v>77</v>
      </c>
      <c r="E18" s="12">
        <v>4091915</v>
      </c>
      <c r="G18" s="18">
        <v>4091915</v>
      </c>
      <c r="J18" s="66">
        <f t="shared" si="0"/>
        <v>0</v>
      </c>
    </row>
    <row r="19" spans="1:10" ht="12.75">
      <c r="A19" t="s">
        <v>6</v>
      </c>
      <c r="C19" s="4">
        <v>3</v>
      </c>
      <c r="E19" s="12">
        <f>SUM('Conso Notesmac06'!E36)</f>
        <v>1179523</v>
      </c>
      <c r="G19" s="18">
        <v>1168023</v>
      </c>
      <c r="J19" s="66">
        <f t="shared" si="0"/>
        <v>11500</v>
      </c>
    </row>
    <row r="20" spans="1:10" ht="12.75">
      <c r="A20" t="s">
        <v>7</v>
      </c>
      <c r="E20" s="13">
        <v>84180</v>
      </c>
      <c r="G20" s="19">
        <v>103843</v>
      </c>
      <c r="J20" s="66">
        <f t="shared" si="0"/>
        <v>-19663</v>
      </c>
    </row>
    <row r="21" ht="12.75">
      <c r="J21" s="66">
        <f t="shared" si="0"/>
        <v>0</v>
      </c>
    </row>
    <row r="22" spans="5:10" ht="12.75">
      <c r="E22" s="13">
        <f>SUM(E17:E21)</f>
        <v>5355618</v>
      </c>
      <c r="G22" s="19">
        <f>SUM(G17:G21)</f>
        <v>5363781</v>
      </c>
      <c r="J22" s="66">
        <f t="shared" si="0"/>
        <v>-8163</v>
      </c>
    </row>
    <row r="23" ht="12.75">
      <c r="J23" s="66">
        <f t="shared" si="0"/>
        <v>0</v>
      </c>
    </row>
    <row r="24" spans="1:10" ht="12.75">
      <c r="A24" s="1" t="s">
        <v>8</v>
      </c>
      <c r="J24" s="66">
        <f t="shared" si="0"/>
        <v>0</v>
      </c>
    </row>
    <row r="25" spans="1:10" ht="12.75">
      <c r="A25" t="s">
        <v>9</v>
      </c>
      <c r="C25" s="4">
        <v>4</v>
      </c>
      <c r="E25" s="12">
        <f>SUM('Conso Notesmac06'!E45)</f>
        <v>5814489</v>
      </c>
      <c r="G25" s="18">
        <v>5691442</v>
      </c>
      <c r="H25" s="37"/>
      <c r="J25" s="66">
        <f t="shared" si="0"/>
        <v>123047</v>
      </c>
    </row>
    <row r="26" spans="1:10" ht="12.75">
      <c r="A26" t="s">
        <v>79</v>
      </c>
      <c r="E26" s="44">
        <v>13331</v>
      </c>
      <c r="F26" s="31"/>
      <c r="G26" s="32">
        <v>14474</v>
      </c>
      <c r="J26" s="66">
        <f t="shared" si="0"/>
        <v>-1143</v>
      </c>
    </row>
    <row r="27" spans="1:10" ht="12.75">
      <c r="A27" t="s">
        <v>10</v>
      </c>
      <c r="C27" s="4">
        <v>5</v>
      </c>
      <c r="E27" s="12">
        <f>SUM('Conso Notesmac06'!E77)</f>
        <v>70662967.27</v>
      </c>
      <c r="G27" s="18">
        <v>68850663</v>
      </c>
      <c r="J27" s="66">
        <f t="shared" si="0"/>
        <v>1812304.2699999958</v>
      </c>
    </row>
    <row r="28" spans="1:10" ht="12.75">
      <c r="A28" t="s">
        <v>84</v>
      </c>
      <c r="E28" s="12">
        <v>1213918</v>
      </c>
      <c r="G28" s="18">
        <v>1213918</v>
      </c>
      <c r="J28" s="66">
        <f t="shared" si="0"/>
        <v>0</v>
      </c>
    </row>
    <row r="29" spans="1:10" ht="12.75">
      <c r="A29" s="29"/>
      <c r="E29" s="13"/>
      <c r="G29" s="19"/>
      <c r="J29" s="66">
        <f t="shared" si="0"/>
        <v>0</v>
      </c>
    </row>
    <row r="30" ht="12.75">
      <c r="J30" s="66">
        <f t="shared" si="0"/>
        <v>0</v>
      </c>
    </row>
    <row r="31" spans="5:10" ht="12.75">
      <c r="E31" s="13">
        <f>SUM(E25:E29)</f>
        <v>77704705.27</v>
      </c>
      <c r="G31" s="19">
        <f>SUM(G25:G29)</f>
        <v>75770497</v>
      </c>
      <c r="J31" s="66">
        <f t="shared" si="0"/>
        <v>1934208.2699999958</v>
      </c>
    </row>
    <row r="32" ht="12.75">
      <c r="J32" s="66">
        <f t="shared" si="0"/>
        <v>0</v>
      </c>
    </row>
    <row r="33" spans="1:10" ht="12.75">
      <c r="A33" t="s">
        <v>95</v>
      </c>
      <c r="E33" s="13">
        <f>SUM(E22-E31)</f>
        <v>-72349087.27</v>
      </c>
      <c r="G33" s="13">
        <f>SUM(G22-G31)</f>
        <v>-70406716</v>
      </c>
      <c r="J33" s="66">
        <f t="shared" si="0"/>
        <v>-1942371.2699999958</v>
      </c>
    </row>
    <row r="34" ht="12.75">
      <c r="J34" s="66">
        <f t="shared" si="0"/>
        <v>0</v>
      </c>
    </row>
    <row r="35" spans="5:10" ht="13.5" thickBot="1">
      <c r="E35" s="8">
        <f>SUM(E33)</f>
        <v>-72349087.27</v>
      </c>
      <c r="G35" s="8">
        <f>SUM(G33)</f>
        <v>-70406716</v>
      </c>
      <c r="J35" s="66">
        <f t="shared" si="0"/>
        <v>-1942371.2699999958</v>
      </c>
    </row>
    <row r="36" ht="13.5" thickTop="1">
      <c r="E36" s="51"/>
    </row>
    <row r="37" spans="5:7" ht="12.75">
      <c r="E37" s="67">
        <f>SUM(E13-E35)</f>
        <v>0.26999999582767487</v>
      </c>
      <c r="F37" s="30"/>
      <c r="G37" s="36">
        <f>SUM(G13-G35)</f>
        <v>0</v>
      </c>
    </row>
    <row r="38" ht="12.75">
      <c r="F38" s="30"/>
    </row>
    <row r="39" ht="12.75">
      <c r="A39" s="23" t="s">
        <v>74</v>
      </c>
    </row>
    <row r="41" ht="12.75">
      <c r="A41" s="6" t="s">
        <v>86</v>
      </c>
    </row>
    <row r="42" ht="12.75">
      <c r="A42" s="6" t="s">
        <v>114</v>
      </c>
    </row>
    <row r="44" spans="5:7" ht="12.75">
      <c r="E44" s="71">
        <f>E9/E5</f>
        <v>-3.9107614594594593</v>
      </c>
      <c r="F44" s="71" t="e">
        <f>F9/F5</f>
        <v>#DIV/0!</v>
      </c>
      <c r="G44" s="71">
        <f>G9/G5</f>
        <v>-3.8057684324324326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31 MARCH 2006&amp;R&amp;"Arial,Italic"&amp;8Printed On : &amp;D
&amp;T</oddHeader>
    <oddFooter>&amp;L&amp;"Arial,Italic"&amp;8File : &amp;F  (&amp;A)&amp;R&amp;"Arial,Bold Italic"&amp;14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C23" sqref="C23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4" customWidth="1"/>
    <col min="4" max="4" width="2.8515625" style="0" customWidth="1"/>
    <col min="5" max="5" width="13.7109375" style="53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3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108</v>
      </c>
      <c r="F1" s="25"/>
      <c r="G1" s="40" t="str">
        <f>E1</f>
        <v>1st Quarter</v>
      </c>
      <c r="H1" s="25"/>
      <c r="I1" s="7" t="s">
        <v>51</v>
      </c>
      <c r="J1" s="25"/>
      <c r="K1" s="40" t="s">
        <v>51</v>
      </c>
    </row>
    <row r="2" spans="5:11" s="2" customFormat="1" ht="12.75">
      <c r="E2" s="28" t="s">
        <v>109</v>
      </c>
      <c r="F2" s="25"/>
      <c r="G2" s="41" t="s">
        <v>110</v>
      </c>
      <c r="H2" s="25"/>
      <c r="I2" s="28" t="str">
        <f>E2</f>
        <v>31/03/2006</v>
      </c>
      <c r="J2" s="25"/>
      <c r="K2" s="41" t="str">
        <f>G2</f>
        <v>31/03/2005</v>
      </c>
    </row>
    <row r="3" spans="3:11" s="2" customFormat="1" ht="12.75">
      <c r="C3" s="2" t="s">
        <v>0</v>
      </c>
      <c r="E3" s="7" t="s">
        <v>1</v>
      </c>
      <c r="F3" s="25"/>
      <c r="G3" s="40" t="s">
        <v>1</v>
      </c>
      <c r="H3" s="25"/>
      <c r="I3" s="7" t="s">
        <v>1</v>
      </c>
      <c r="J3" s="25"/>
      <c r="K3" s="40" t="s">
        <v>1</v>
      </c>
    </row>
    <row r="5" spans="1:11" ht="12.75">
      <c r="A5" t="s">
        <v>20</v>
      </c>
      <c r="E5" s="53">
        <v>0</v>
      </c>
      <c r="G5" s="18">
        <v>0</v>
      </c>
      <c r="I5" s="53">
        <v>0</v>
      </c>
      <c r="K5" s="18">
        <v>0</v>
      </c>
    </row>
    <row r="6" spans="7:11" ht="12.75">
      <c r="G6" s="18"/>
      <c r="K6" s="18"/>
    </row>
    <row r="7" spans="1:11" ht="12.75">
      <c r="A7" t="s">
        <v>21</v>
      </c>
      <c r="E7" s="54">
        <v>0</v>
      </c>
      <c r="G7" s="19">
        <v>0</v>
      </c>
      <c r="I7" s="54">
        <v>0</v>
      </c>
      <c r="K7" s="19">
        <v>0</v>
      </c>
    </row>
    <row r="8" spans="7:11" ht="12.75">
      <c r="G8" s="18"/>
      <c r="K8" s="18"/>
    </row>
    <row r="9" spans="1:11" s="1" customFormat="1" ht="12.75">
      <c r="A9" s="1" t="s">
        <v>85</v>
      </c>
      <c r="C9" s="2"/>
      <c r="E9" s="9">
        <f>SUM(E5+E7)</f>
        <v>0</v>
      </c>
      <c r="F9" s="42"/>
      <c r="G9" s="43"/>
      <c r="H9" s="42"/>
      <c r="I9" s="9">
        <f>SUM(I5+I7)</f>
        <v>0</v>
      </c>
      <c r="J9" s="42"/>
      <c r="K9" s="43">
        <f>SUM(K5+K7)</f>
        <v>0</v>
      </c>
    </row>
    <row r="10" spans="7:11" ht="12.75">
      <c r="G10" s="18"/>
      <c r="K10" s="18"/>
    </row>
    <row r="11" spans="1:11" ht="12.75">
      <c r="A11" t="s">
        <v>22</v>
      </c>
      <c r="E11" s="53">
        <v>61500</v>
      </c>
      <c r="G11" s="18">
        <v>61500</v>
      </c>
      <c r="I11" s="53">
        <f>SUM(E11)</f>
        <v>61500</v>
      </c>
      <c r="K11" s="18">
        <v>61500</v>
      </c>
    </row>
    <row r="12" spans="7:11" ht="12.75">
      <c r="G12" s="18"/>
      <c r="K12" s="18"/>
    </row>
    <row r="13" spans="1:11" ht="12.75">
      <c r="A13" t="s">
        <v>23</v>
      </c>
      <c r="E13" s="53">
        <v>0</v>
      </c>
      <c r="G13" s="18">
        <v>0</v>
      </c>
      <c r="I13" s="53">
        <v>0</v>
      </c>
      <c r="K13" s="18">
        <v>0</v>
      </c>
    </row>
    <row r="14" spans="7:11" ht="12.75">
      <c r="G14" s="18"/>
      <c r="K14" s="18"/>
    </row>
    <row r="15" spans="1:11" ht="12.75">
      <c r="A15" t="s">
        <v>73</v>
      </c>
      <c r="E15" s="53">
        <v>-191011</v>
      </c>
      <c r="G15" s="18">
        <v>-174934</v>
      </c>
      <c r="I15" s="53">
        <f>SUM(E15)</f>
        <v>-191011</v>
      </c>
      <c r="K15" s="18">
        <v>-174934</v>
      </c>
    </row>
    <row r="16" spans="7:11" ht="12.75">
      <c r="G16" s="18"/>
      <c r="K16" s="18"/>
    </row>
    <row r="17" spans="1:11" ht="12.75">
      <c r="A17" t="s">
        <v>89</v>
      </c>
      <c r="E17" s="54">
        <v>0</v>
      </c>
      <c r="G17" s="19">
        <v>0</v>
      </c>
      <c r="I17" s="54">
        <v>0</v>
      </c>
      <c r="K17" s="19">
        <v>0</v>
      </c>
    </row>
    <row r="18" spans="7:11" ht="12.75">
      <c r="G18" s="18"/>
      <c r="K18" s="18"/>
    </row>
    <row r="19" spans="1:11" s="1" customFormat="1" ht="12.75">
      <c r="A19" s="1" t="s">
        <v>117</v>
      </c>
      <c r="C19" s="2"/>
      <c r="E19" s="9">
        <f>SUM(E9:E17)</f>
        <v>-129511</v>
      </c>
      <c r="F19" s="42"/>
      <c r="G19" s="52">
        <f>SUM(G9:G17)</f>
        <v>-113434</v>
      </c>
      <c r="H19" s="42"/>
      <c r="I19" s="9">
        <f>SUM(I9:I17)</f>
        <v>-129511</v>
      </c>
      <c r="J19" s="42"/>
      <c r="K19" s="52">
        <f>SUM(K9:K17)</f>
        <v>-113434</v>
      </c>
    </row>
    <row r="20" spans="7:11" ht="12.75">
      <c r="G20" s="18"/>
      <c r="K20" s="18"/>
    </row>
    <row r="21" spans="1:11" ht="12.75">
      <c r="A21" t="s">
        <v>35</v>
      </c>
      <c r="E21" s="54">
        <v>-1812860</v>
      </c>
      <c r="G21" s="19">
        <v>-1640558</v>
      </c>
      <c r="I21" s="54">
        <f>SUM(E21)</f>
        <v>-1812860</v>
      </c>
      <c r="K21" s="19">
        <v>-1640558</v>
      </c>
    </row>
    <row r="22" spans="7:11" ht="12.75">
      <c r="G22" s="18"/>
      <c r="K22" s="18"/>
    </row>
    <row r="23" spans="1:11" s="1" customFormat="1" ht="12.75">
      <c r="A23" s="1" t="s">
        <v>96</v>
      </c>
      <c r="C23" s="2"/>
      <c r="E23" s="9">
        <f>SUM(E19:E21)</f>
        <v>-1942371</v>
      </c>
      <c r="F23" s="42"/>
      <c r="G23" s="43">
        <f>SUM(G19:G21)</f>
        <v>-1753992</v>
      </c>
      <c r="H23" s="42"/>
      <c r="I23" s="9">
        <f>SUM(I19:I21)</f>
        <v>-1942371</v>
      </c>
      <c r="J23" s="42"/>
      <c r="K23" s="43">
        <f>SUM(K19:K21)</f>
        <v>-1753992</v>
      </c>
    </row>
    <row r="24" spans="7:11" ht="12.75">
      <c r="G24" s="18"/>
      <c r="K24" s="18"/>
    </row>
    <row r="25" spans="1:11" ht="12.75">
      <c r="A25" t="s">
        <v>24</v>
      </c>
      <c r="E25" s="54">
        <v>0</v>
      </c>
      <c r="G25" s="19">
        <v>0</v>
      </c>
      <c r="I25" s="54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115</v>
      </c>
      <c r="E27" s="8">
        <f>SUM(E23+E25)</f>
        <v>-1942371</v>
      </c>
      <c r="G27" s="20">
        <f>SUM(G23+G25)</f>
        <v>-1753992</v>
      </c>
      <c r="I27" s="8">
        <f>SUM(I23+I25)</f>
        <v>-1942371</v>
      </c>
      <c r="K27" s="20">
        <f>SUM(K23+K25)</f>
        <v>-1753992</v>
      </c>
    </row>
    <row r="28" ht="13.5" thickTop="1"/>
    <row r="31" spans="1:11" s="5" customFormat="1" ht="12.75">
      <c r="A31" s="5" t="s">
        <v>97</v>
      </c>
      <c r="C31" s="10"/>
      <c r="E31" s="45"/>
      <c r="F31" s="27"/>
      <c r="G31" s="21"/>
      <c r="H31" s="27"/>
      <c r="I31" s="45"/>
      <c r="J31" s="27"/>
      <c r="K31" s="21"/>
    </row>
    <row r="32" spans="1:11" s="5" customFormat="1" ht="12.75">
      <c r="A32" s="5" t="s">
        <v>26</v>
      </c>
      <c r="C32" s="10"/>
      <c r="E32" s="46">
        <f>-SUM(-E23/18500000*100)</f>
        <v>-10.499302702702701</v>
      </c>
      <c r="F32" s="27"/>
      <c r="G32" s="21">
        <f>-SUM(-G23/18500000*100)</f>
        <v>-9.481037837837839</v>
      </c>
      <c r="H32" s="27"/>
      <c r="I32" s="46">
        <f>-SUM(-I23/18500000*100)</f>
        <v>-10.499302702702701</v>
      </c>
      <c r="J32" s="27"/>
      <c r="K32" s="21">
        <f>-SUM(-K23/18500000*100)</f>
        <v>-9.481037837837839</v>
      </c>
    </row>
    <row r="33" spans="1:11" s="5" customFormat="1" ht="13.5" thickBot="1">
      <c r="A33" s="5" t="s">
        <v>25</v>
      </c>
      <c r="C33" s="10"/>
      <c r="E33" s="47">
        <f>-SUM(-E27/18500000*100)</f>
        <v>-10.499302702702701</v>
      </c>
      <c r="F33" s="27"/>
      <c r="G33" s="22">
        <f>-SUM(-G27/18500000*100)</f>
        <v>-9.481037837837839</v>
      </c>
      <c r="H33" s="27"/>
      <c r="I33" s="47">
        <f>-SUM(-I27/18500000*100)</f>
        <v>-10.499302702702701</v>
      </c>
      <c r="J33" s="27"/>
      <c r="K33" s="22">
        <f>-SUM(-K27/18500000*100)</f>
        <v>-9.481037837837839</v>
      </c>
    </row>
    <row r="34" ht="13.5" thickTop="1"/>
    <row r="36" ht="12.75">
      <c r="A36" s="23" t="s">
        <v>74</v>
      </c>
    </row>
    <row r="38" ht="12.75">
      <c r="A38" s="6" t="s">
        <v>116</v>
      </c>
    </row>
  </sheetData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QUARTER  ENDED
 31 MARCH 2006&amp;R&amp;"Arial,Italic"&amp;8Printed On : &amp;D
&amp;T</oddHeader>
    <oddFooter>&amp;L&amp;"Arial,Italic"&amp;8File : &amp;F  (&amp;A)&amp;R&amp;"Arial,Bold Italic"&amp;14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4" sqref="G4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6" customWidth="1"/>
    <col min="4" max="4" width="2.57421875" style="0" customWidth="1"/>
    <col min="5" max="5" width="12.7109375" style="56" customWidth="1"/>
    <col min="6" max="6" width="2.57421875" style="0" customWidth="1"/>
    <col min="7" max="7" width="12.7109375" style="56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/>
      <c r="J1" s="14"/>
      <c r="K1" s="14"/>
    </row>
    <row r="2" spans="3:11" s="2" customFormat="1" ht="12.75">
      <c r="C2" s="3" t="s">
        <v>28</v>
      </c>
      <c r="E2" s="3" t="s">
        <v>28</v>
      </c>
      <c r="G2" s="3" t="s">
        <v>29</v>
      </c>
      <c r="I2" s="7" t="s">
        <v>27</v>
      </c>
      <c r="J2" s="14"/>
      <c r="K2" s="7"/>
    </row>
    <row r="3" spans="3:11" s="2" customFormat="1" ht="12.75">
      <c r="C3" s="3" t="s">
        <v>29</v>
      </c>
      <c r="E3" s="3" t="s">
        <v>30</v>
      </c>
      <c r="G3" s="3" t="s">
        <v>32</v>
      </c>
      <c r="I3" s="7" t="s">
        <v>31</v>
      </c>
      <c r="J3" s="14"/>
      <c r="K3" s="7" t="s">
        <v>33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90</v>
      </c>
      <c r="C6" s="53">
        <v>18500000</v>
      </c>
      <c r="E6" s="53">
        <v>1481086</v>
      </c>
      <c r="G6" s="53">
        <v>1700000</v>
      </c>
      <c r="I6" s="12">
        <v>-85127436</v>
      </c>
      <c r="K6" s="9">
        <f>SUM(C6:I6)</f>
        <v>-63446350</v>
      </c>
    </row>
    <row r="8" spans="1:11" ht="12.75">
      <c r="A8" t="s">
        <v>98</v>
      </c>
      <c r="C8" s="54">
        <v>0</v>
      </c>
      <c r="E8" s="54">
        <v>0</v>
      </c>
      <c r="G8" s="54">
        <v>0</v>
      </c>
      <c r="I8" s="13">
        <v>-6960366</v>
      </c>
      <c r="K8" s="11">
        <f>SUM(C8:I8)</f>
        <v>-6960366</v>
      </c>
    </row>
    <row r="10" spans="1:11" ht="12.75">
      <c r="A10" t="s">
        <v>103</v>
      </c>
      <c r="C10" s="53">
        <f>SUM(C6:C8)</f>
        <v>18500000</v>
      </c>
      <c r="E10" s="53">
        <f>SUM(E6:E8)</f>
        <v>1481086</v>
      </c>
      <c r="G10" s="53">
        <f>SUM(G6:G8)</f>
        <v>1700000</v>
      </c>
      <c r="I10" s="12">
        <f>SUM(I6:I8)</f>
        <v>-92087802</v>
      </c>
      <c r="K10" s="9">
        <f>SUM(K6:K8)</f>
        <v>-70406716</v>
      </c>
    </row>
    <row r="12" spans="1:11" ht="12.75">
      <c r="A12" t="s">
        <v>118</v>
      </c>
      <c r="C12" s="55">
        <v>0</v>
      </c>
      <c r="E12" s="55">
        <v>0</v>
      </c>
      <c r="G12" s="55">
        <v>0</v>
      </c>
      <c r="I12" s="13">
        <v>-1942371</v>
      </c>
      <c r="K12" s="11">
        <f>SUM(C12:I12)</f>
        <v>-1942371</v>
      </c>
    </row>
    <row r="14" spans="1:11" ht="13.5" thickBot="1">
      <c r="A14" t="s">
        <v>111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-94030173</v>
      </c>
      <c r="K14" s="8">
        <f>SUM(K10:K12)</f>
        <v>-72349087</v>
      </c>
    </row>
    <row r="15" ht="13.5" thickTop="1">
      <c r="I15" s="51"/>
    </row>
    <row r="17" ht="12.75">
      <c r="A17" s="23" t="s">
        <v>74</v>
      </c>
    </row>
    <row r="19" ht="12.75">
      <c r="A19" s="6" t="s">
        <v>87</v>
      </c>
    </row>
    <row r="20" ht="12.75">
      <c r="A20" s="6" t="s">
        <v>112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QUARTER ENDED 31 MARCH 2006&amp;R&amp;"Arial,Italic"&amp;8Printed On : &amp;D
&amp;T</oddHeader>
    <oddFooter>&amp;L&amp;"Arial,Italic"&amp;8File : &amp;F  (&amp;A)&amp;R&amp;"Arial,Bold Italic"&amp;14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lse</cp:lastModifiedBy>
  <cp:lastPrinted>2006-05-21T21:12:12Z</cp:lastPrinted>
  <dcterms:created xsi:type="dcterms:W3CDTF">2001-05-14T01:22:37Z</dcterms:created>
  <dcterms:modified xsi:type="dcterms:W3CDTF">2006-05-30T03:15:10Z</dcterms:modified>
  <cp:category/>
  <cp:version/>
  <cp:contentType/>
  <cp:contentStatus/>
</cp:coreProperties>
</file>