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6" activeTab="10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" sheetId="7" r:id="rId7"/>
    <sheet name="Conso IS" sheetId="8" r:id="rId8"/>
    <sheet name="Conso Notes" sheetId="9" r:id="rId9"/>
    <sheet name="Conso Equity" sheetId="10" r:id="rId10"/>
    <sheet name="Conso CF" sheetId="11" r:id="rId11"/>
  </sheets>
  <definedNames>
    <definedName name="_xlnm.Print_Area" localSheetId="10">'Conso CF'!$A$1:$G$73</definedName>
    <definedName name="_xlnm.Print_Titles" localSheetId="10">'Conso CF'!$1:$4</definedName>
  </definedNames>
  <calcPr fullCalcOnLoad="1"/>
</workbook>
</file>

<file path=xl/sharedStrings.xml><?xml version="1.0" encoding="utf-8"?>
<sst xmlns="http://schemas.openxmlformats.org/spreadsheetml/2006/main" count="176" uniqueCount="142">
  <si>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</si>
  <si>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</si>
  <si>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</si>
  <si>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</si>
  <si>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</si>
  <si>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</si>
  <si>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</si>
  <si>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</si>
  <si>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</si>
  <si>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</si>
  <si>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</si>
  <si>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</si>
  <si>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</si>
  <si>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</si>
  <si>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</si>
  <si>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</si>
  <si>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</si>
  <si>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</si>
  <si>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</si>
  <si>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</si>
  <si>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</si>
  <si>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</si>
  <si>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</si>
  <si>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</si>
  <si>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</si>
  <si>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</si>
  <si>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</si>
  <si>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</si>
  <si>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</si>
  <si>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</si>
  <si>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</si>
  <si>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</si>
  <si>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</si>
  <si>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</si>
  <si>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</si>
  <si>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</si>
  <si>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</si>
  <si>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</si>
  <si>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</si>
  <si>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</si>
  <si>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</si>
  <si>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</si>
  <si>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</si>
  <si>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</si>
  <si>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</si>
  <si>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</si>
  <si>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</si>
  <si>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</si>
  <si>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</si>
  <si>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</si>
  <si>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</si>
  <si>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</si>
  <si>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</si>
  <si>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</si>
  <si>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</si>
  <si>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</si>
  <si>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</si>
  <si>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</si>
  <si>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</si>
  <si>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</si>
  <si>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</si>
  <si>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</si>
  <si>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</si>
  <si>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</si>
  <si>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</si>
  <si>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</si>
  <si>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</si>
  <si>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</si>
  <si>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</si>
  <si>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</si>
  <si>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</si>
  <si>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</si>
  <si>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</si>
  <si>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</si>
  <si>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</si>
  <si>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</si>
  <si>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</si>
  <si>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</si>
  <si>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</si>
  <si>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</si>
  <si>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</si>
  <si>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</si>
  <si>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</si>
  <si>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</si>
  <si>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</si>
  <si>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</si>
  <si>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</si>
  <si>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</si>
  <si>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</si>
  <si>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</si>
  <si>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</si>
  <si>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</si>
  <si>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</si>
  <si>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</si>
  <si>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</si>
  <si>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</si>
  <si>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</si>
  <si>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</si>
  <si>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</si>
  <si>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</si>
  <si>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</si>
  <si>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</si>
  <si>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</si>
  <si>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</si>
  <si>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3.  Debtors</t>
  </si>
  <si>
    <t>4.  Creditors</t>
  </si>
  <si>
    <t>5.  Bank Borrowings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</si>
  <si>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</si>
  <si>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</si>
  <si>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</si>
  <si>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</si>
  <si>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</si>
  <si>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Inventories Written Off</t>
  </si>
  <si>
    <t xml:space="preserve">    Provision for Retrenchment Benefits</t>
  </si>
  <si>
    <t xml:space="preserve">    Provision for Retirement Benefits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</si>
  <si>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</si>
  <si>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</si>
  <si>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</si>
  <si>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</si>
  <si>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</si>
  <si>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 xml:space="preserve">    Deposits with a licensed bank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</si>
  <si>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</si>
  <si>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</si>
  <si>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</si>
  <si>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</si>
  <si>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</si>
  <si>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Balance as at 31/12/2003</t>
  </si>
  <si>
    <t>Other Operating Expenses</t>
  </si>
  <si>
    <t>1st Quarter</t>
  </si>
  <si>
    <t xml:space="preserve">      (Gain) / Loss On Disposal Of Goodwill</t>
  </si>
  <si>
    <t xml:space="preserve">  Proceeds From Sales Of Goodwill</t>
  </si>
  <si>
    <t>31/03/2004</t>
  </si>
  <si>
    <t>31/03/2005</t>
  </si>
  <si>
    <t>31/12/2004</t>
  </si>
  <si>
    <t>the year ended 2004.</t>
  </si>
  <si>
    <t>Cash and bank balances</t>
  </si>
  <si>
    <t>Bank overdrafts</t>
  </si>
  <si>
    <t>Balance as at 31/12/2004</t>
  </si>
  <si>
    <t>Balance as at 31/03/2005</t>
  </si>
  <si>
    <t>Annual Report for the year ended 2004.</t>
  </si>
  <si>
    <t xml:space="preserve">The Condensed Consolidated Income Statement should be read in conjunction with the Annual Report </t>
  </si>
  <si>
    <t>for the year ended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</si>
</sst>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0_)"/>
  </numFmts>
  <fonts count="13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7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166" fontId="3" fillId="0" borderId="3" xfId="15" applyNumberFormat="1" applyFont="1" applyBorder="1" applyAlignment="1">
      <alignment/>
    </xf>
    <xf numFmtId="166" fontId="0" fillId="0" borderId="2" xfId="15" applyNumberFormat="1" applyBorder="1" applyAlignment="1">
      <alignment/>
    </xf>
    <xf numFmtId="166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6" fontId="3" fillId="0" borderId="2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2" xfId="15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8" fillId="0" borderId="0" xfId="15" applyNumberFormat="1" applyFont="1" applyAlignment="1">
      <alignment/>
    </xf>
    <xf numFmtId="166" fontId="8" fillId="0" borderId="2" xfId="15" applyNumberFormat="1" applyFont="1" applyBorder="1" applyAlignment="1">
      <alignment/>
    </xf>
    <xf numFmtId="166" fontId="7" fillId="0" borderId="3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66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66" fontId="8" fillId="0" borderId="3" xfId="15" applyNumberFormat="1" applyFont="1" applyBorder="1" applyAlignment="1">
      <alignment/>
    </xf>
    <xf numFmtId="166" fontId="8" fillId="0" borderId="0" xfId="15" applyNumberFormat="1" applyFont="1" applyBorder="1" applyAlignment="1">
      <alignment/>
    </xf>
    <xf numFmtId="166" fontId="9" fillId="0" borderId="0" xfId="15" applyNumberFormat="1" applyFont="1" applyAlignment="1">
      <alignment/>
    </xf>
    <xf numFmtId="166" fontId="8" fillId="0" borderId="4" xfId="15" applyNumberFormat="1" applyFont="1" applyBorder="1" applyAlignment="1">
      <alignment/>
    </xf>
    <xf numFmtId="166" fontId="7" fillId="0" borderId="5" xfId="15" applyNumberFormat="1" applyFont="1" applyBorder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3" xfId="15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66" fontId="7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8" fillId="0" borderId="5" xfId="15" applyNumberFormat="1" applyFont="1" applyBorder="1" applyAlignment="1">
      <alignment/>
    </xf>
    <xf numFmtId="166" fontId="12" fillId="0" borderId="0" xfId="15" applyNumberFormat="1" applyFont="1" applyAlignment="1">
      <alignment/>
    </xf>
    <xf numFmtId="43" fontId="12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5" sqref="E5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1" customWidth="1"/>
    <col min="4" max="4" width="2.57421875" style="0" customWidth="1"/>
    <col min="5" max="5" width="12.7109375" style="1" customWidth="1"/>
    <col min="6" max="6" width="2.57421875" style="0" customWidth="1"/>
    <col min="7" max="7" width="12.7109375" style="1" customWidth="1"/>
    <col min="8" max="8" width="2.57421875" style="0" customWidth="1"/>
    <col min="9" max="9" width="14.28125" style="16" customWidth="1"/>
    <col min="10" max="10" width="2.57421875" style="19" customWidth="1"/>
    <col min="11" max="11" width="12.7109375" style="13" customWidth="1"/>
  </cols>
  <sheetData>
    <row r="1" spans="9:11" s="3" customFormat="1" ht="12.75">
      <c r="I1" s="9" t="s">
        <v>37</v>
      </c>
      <c r="J1" s="18"/>
      <c r="K1" s="18"/>
    </row>
    <row r="2" spans="3:11" s="3" customFormat="1" ht="12.75">
      <c r="C2" s="4" t="s">
        <v>34</v>
      </c>
      <c r="E2" s="4" t="s">
        <v>34</v>
      </c>
      <c r="G2" s="4" t="s">
        <v>35</v>
      </c>
      <c r="I2" s="9" t="s">
        <v>33</v>
      </c>
      <c r="J2" s="18"/>
      <c r="K2" s="9"/>
    </row>
    <row r="3" spans="3:11" s="3" customFormat="1" ht="12.75">
      <c r="C3" s="4" t="s">
        <v>35</v>
      </c>
      <c r="E3" s="4" t="s">
        <v>36</v>
      </c>
      <c r="G3" s="4" t="s">
        <v>39</v>
      </c>
      <c r="I3" s="9" t="s">
        <v>38</v>
      </c>
      <c r="J3" s="18"/>
      <c r="K3" s="9" t="s">
        <v>40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126</v>
      </c>
      <c r="C6" s="10">
        <v>18500000</v>
      </c>
      <c r="E6" s="10">
        <v>1481086</v>
      </c>
      <c r="G6" s="10">
        <v>1700000</v>
      </c>
      <c r="I6" s="16">
        <v>-78940999</v>
      </c>
      <c r="K6" s="13">
        <f>SUM(C6:I6)</f>
        <v>-57259913</v>
      </c>
    </row>
    <row r="8" spans="1:11" ht="12.75">
      <c r="A8" t="s">
        <v>41</v>
      </c>
      <c r="C8" s="12">
        <v>0</v>
      </c>
      <c r="E8" s="12">
        <v>0</v>
      </c>
      <c r="G8" s="12">
        <v>0</v>
      </c>
      <c r="I8" s="17">
        <v>-6186437</v>
      </c>
      <c r="K8" s="15">
        <f>SUM(C8:I8)</f>
        <v>-6186437</v>
      </c>
    </row>
    <row r="10" spans="1:11" ht="12.75">
      <c r="A10" t="s">
        <v>137</v>
      </c>
      <c r="C10" s="10">
        <f>SUM(C6:C8)</f>
        <v>18500000</v>
      </c>
      <c r="E10" s="10">
        <f>SUM(E6:E8)</f>
        <v>1481086</v>
      </c>
      <c r="G10" s="10">
        <f>SUM(G6:G8)</f>
        <v>1700000</v>
      </c>
      <c r="I10" s="16">
        <f>SUM(I6:I8)</f>
        <v>-85127436</v>
      </c>
      <c r="K10" s="13">
        <f>SUM(K6:K8)</f>
        <v>-63446350</v>
      </c>
    </row>
    <row r="12" spans="1:11" ht="12.75">
      <c r="A12" t="s">
        <v>95</v>
      </c>
      <c r="C12" s="6">
        <v>0</v>
      </c>
      <c r="E12" s="6">
        <v>0</v>
      </c>
      <c r="G12" s="6">
        <v>0</v>
      </c>
      <c r="I12" s="17">
        <v>-1753992</v>
      </c>
      <c r="K12" s="15">
        <f>SUM(C12:I12)</f>
        <v>-1753992</v>
      </c>
    </row>
    <row r="14" spans="1:11" ht="13.5" thickBot="1">
      <c r="A14" t="s">
        <v>138</v>
      </c>
      <c r="C14" s="11">
        <f>SUM(C10:C12)</f>
        <v>18500000</v>
      </c>
      <c r="E14" s="11">
        <f>SUM(E10:E12)</f>
        <v>1481086</v>
      </c>
      <c r="G14" s="11">
        <f>SUM(G10:G12)</f>
        <v>1700000</v>
      </c>
      <c r="I14" s="11">
        <f>SUM(I10+I12)</f>
        <v>-86881428</v>
      </c>
      <c r="K14" s="11">
        <f>SUM(K10:K12)</f>
        <v>-65200342</v>
      </c>
    </row>
    <row r="15" ht="13.5" thickTop="1">
      <c r="I15" s="56"/>
    </row>
    <row r="17" ht="12.75">
      <c r="A17" s="27" t="s">
        <v>97</v>
      </c>
    </row>
    <row r="19" ht="12.75">
      <c r="A19" s="8" t="s">
        <v>124</v>
      </c>
    </row>
    <row r="20" ht="12.75">
      <c r="A20" s="8" t="s">
        <v>139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YEAR ENDED 31 MARCH  2005&amp;R&amp;"Arial,Italic"&amp;8Printed On : &amp;D
&amp;T</oddHeader>
    <oddFooter>&amp;L&amp;"Arial,Italic"&amp;8File : &amp;F  (&amp;A)&amp;R&amp;"Arial,Bold Italic"&amp;12 3&amp;"Arial,Italic"&amp;2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58">
      <selection activeCell="A62" sqref="A62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  <col min="8" max="8" width="3.57421875" style="31" customWidth="1"/>
    <col min="9" max="9" width="15.57421875" style="28" customWidth="1"/>
    <col min="10" max="10" width="3.57421875" style="31" customWidth="1"/>
    <col min="11" max="11" width="15.57421875" style="29" customWidth="1"/>
  </cols>
  <sheetData>
    <row r="1" spans="5:7" ht="12.75">
      <c r="E1" s="9" t="s">
        <v>62</v>
      </c>
      <c r="F1" s="30"/>
      <c r="G1" s="20" t="s">
        <v>62</v>
      </c>
    </row>
    <row r="2" spans="5:7" ht="12.75">
      <c r="E2" s="33" t="str">
        <f>'Conso IS'!E2</f>
        <v>31/03/2005</v>
      </c>
      <c r="F2" s="30"/>
      <c r="G2" s="21" t="s">
        <v>133</v>
      </c>
    </row>
    <row r="3" spans="5:7" ht="12.75">
      <c r="E3" s="9" t="s">
        <v>1</v>
      </c>
      <c r="F3" s="30"/>
      <c r="G3" s="20" t="s">
        <v>1</v>
      </c>
    </row>
    <row r="5" ht="12.75">
      <c r="A5" s="2" t="s">
        <v>63</v>
      </c>
    </row>
    <row r="7" spans="1:7" ht="12.75">
      <c r="A7" t="s">
        <v>91</v>
      </c>
      <c r="E7" s="16">
        <f>SUM('Conso IS'!I27)</f>
        <v>-1753992</v>
      </c>
      <c r="G7" s="22">
        <v>-6186437</v>
      </c>
    </row>
    <row r="9" ht="12.75">
      <c r="A9" t="s">
        <v>64</v>
      </c>
    </row>
    <row r="10" spans="1:7" ht="12.75">
      <c r="A10" t="s">
        <v>65</v>
      </c>
      <c r="E10" s="16">
        <v>0</v>
      </c>
      <c r="G10" s="22">
        <v>0</v>
      </c>
    </row>
    <row r="11" spans="1:7" ht="12.75">
      <c r="A11" t="s">
        <v>108</v>
      </c>
      <c r="E11" s="16">
        <v>0</v>
      </c>
      <c r="G11" s="22">
        <v>0</v>
      </c>
    </row>
    <row r="12" spans="1:7" ht="12.75">
      <c r="A12" t="s">
        <v>66</v>
      </c>
      <c r="E12" s="16">
        <v>0</v>
      </c>
      <c r="G12" s="22">
        <v>0</v>
      </c>
    </row>
    <row r="13" spans="1:7" ht="12.75">
      <c r="A13" t="s">
        <v>109</v>
      </c>
      <c r="E13" s="16">
        <v>0</v>
      </c>
      <c r="G13" s="22">
        <v>0</v>
      </c>
    </row>
    <row r="14" spans="1:7" ht="12.75">
      <c r="A14" t="s">
        <v>67</v>
      </c>
      <c r="E14" s="16">
        <v>0</v>
      </c>
      <c r="G14" s="22">
        <v>159281</v>
      </c>
    </row>
    <row r="15" spans="1:7" ht="12.75">
      <c r="A15" t="s">
        <v>68</v>
      </c>
      <c r="E15" s="16">
        <v>0</v>
      </c>
      <c r="G15" s="22">
        <v>-9500</v>
      </c>
    </row>
    <row r="16" spans="1:7" ht="12.75">
      <c r="A16" t="s">
        <v>110</v>
      </c>
      <c r="E16" s="16">
        <v>0</v>
      </c>
      <c r="G16" s="22">
        <v>0</v>
      </c>
    </row>
    <row r="17" spans="1:7" ht="12.75">
      <c r="A17" t="s">
        <v>69</v>
      </c>
      <c r="E17" s="16">
        <v>1640513.4</v>
      </c>
      <c r="G17" s="22">
        <v>5758175</v>
      </c>
    </row>
    <row r="18" spans="1:7" ht="12.75">
      <c r="A18" t="s">
        <v>70</v>
      </c>
      <c r="E18" s="16">
        <v>0</v>
      </c>
      <c r="G18" s="22">
        <v>1635</v>
      </c>
    </row>
    <row r="19" spans="1:5" ht="12.75">
      <c r="A19" t="s">
        <v>129</v>
      </c>
      <c r="E19" s="16">
        <v>0</v>
      </c>
    </row>
    <row r="20" spans="1:7" ht="12.75">
      <c r="A20" t="s">
        <v>111</v>
      </c>
      <c r="E20" s="16">
        <v>0</v>
      </c>
      <c r="G20" s="22">
        <v>0</v>
      </c>
    </row>
    <row r="21" spans="1:7" ht="12.75">
      <c r="A21" t="s">
        <v>112</v>
      </c>
      <c r="E21" s="16">
        <v>0</v>
      </c>
      <c r="G21" s="22">
        <v>262429</v>
      </c>
    </row>
    <row r="22" spans="1:7" ht="12.75">
      <c r="A22" t="s">
        <v>121</v>
      </c>
      <c r="E22" s="17">
        <v>0</v>
      </c>
      <c r="G22" s="23">
        <v>0</v>
      </c>
    </row>
    <row r="24" spans="1:7" ht="12.75">
      <c r="A24" t="s">
        <v>71</v>
      </c>
      <c r="E24" s="16">
        <f>SUM(E7:E22)</f>
        <v>-113478.6000000001</v>
      </c>
      <c r="G24" s="22">
        <f>SUM(G7:G22)</f>
        <v>-14417</v>
      </c>
    </row>
    <row r="26" spans="1:7" ht="12.75">
      <c r="A26" t="s">
        <v>72</v>
      </c>
      <c r="E26" s="16">
        <v>0</v>
      </c>
      <c r="G26" s="22">
        <v>0</v>
      </c>
    </row>
    <row r="27" spans="1:7" ht="12.75">
      <c r="A27" t="s">
        <v>73</v>
      </c>
      <c r="E27" s="16">
        <v>-21500</v>
      </c>
      <c r="G27" s="22">
        <v>-2478628</v>
      </c>
    </row>
    <row r="28" spans="1:7" ht="12.75">
      <c r="A28" t="s">
        <v>74</v>
      </c>
      <c r="E28" s="17">
        <f>74723.4+14710</f>
        <v>89433.4</v>
      </c>
      <c r="G28" s="23">
        <v>2711243</v>
      </c>
    </row>
    <row r="30" spans="1:7" ht="12.75">
      <c r="A30" t="s">
        <v>75</v>
      </c>
      <c r="E30" s="16">
        <f>SUM(E24:E28)</f>
        <v>-45545.2000000001</v>
      </c>
      <c r="G30" s="22">
        <f>SUM(G24:G28)</f>
        <v>218198</v>
      </c>
    </row>
    <row r="32" spans="1:7" ht="12.75">
      <c r="A32" t="s">
        <v>76</v>
      </c>
      <c r="E32" s="16">
        <v>0</v>
      </c>
      <c r="G32" s="22">
        <v>0</v>
      </c>
    </row>
    <row r="33" spans="1:7" ht="12.75">
      <c r="A33" t="s">
        <v>119</v>
      </c>
      <c r="E33" s="16">
        <v>0</v>
      </c>
      <c r="G33" s="22">
        <v>0</v>
      </c>
    </row>
    <row r="34" spans="1:7" ht="12.75">
      <c r="A34" t="s">
        <v>77</v>
      </c>
      <c r="E34" s="16">
        <v>0</v>
      </c>
      <c r="G34" s="22">
        <v>0</v>
      </c>
    </row>
    <row r="35" spans="1:7" ht="12.75">
      <c r="A35" t="s">
        <v>116</v>
      </c>
      <c r="E35" s="16">
        <v>0</v>
      </c>
      <c r="G35" s="22">
        <v>0</v>
      </c>
    </row>
    <row r="36" spans="1:7" ht="12.75">
      <c r="A36" t="s">
        <v>78</v>
      </c>
      <c r="E36" s="17">
        <v>-17010</v>
      </c>
      <c r="G36" s="23">
        <v>-64215</v>
      </c>
    </row>
    <row r="38" spans="1:7" ht="12.75">
      <c r="A38" t="s">
        <v>79</v>
      </c>
      <c r="E38" s="17">
        <f>SUM(E30:E36)</f>
        <v>-62555.2000000001</v>
      </c>
      <c r="G38" s="23">
        <f>SUM(G30:G36)</f>
        <v>153983</v>
      </c>
    </row>
    <row r="41" ht="12.75">
      <c r="A41" s="2" t="s">
        <v>80</v>
      </c>
    </row>
    <row r="43" spans="1:7" ht="12.75">
      <c r="A43" t="s">
        <v>81</v>
      </c>
      <c r="E43" s="16">
        <v>0</v>
      </c>
      <c r="G43" s="22">
        <v>0</v>
      </c>
    </row>
    <row r="44" spans="1:7" ht="12.75">
      <c r="A44" t="s">
        <v>82</v>
      </c>
      <c r="E44" s="49"/>
      <c r="G44" s="38">
        <v>301</v>
      </c>
    </row>
    <row r="45" spans="1:7" ht="12.75">
      <c r="A45" t="s">
        <v>130</v>
      </c>
      <c r="E45" s="49">
        <v>0</v>
      </c>
      <c r="G45" s="38"/>
    </row>
    <row r="46" spans="1:7" ht="12.75">
      <c r="A46" t="s">
        <v>122</v>
      </c>
      <c r="E46" s="17">
        <v>0</v>
      </c>
      <c r="G46" s="23">
        <v>0</v>
      </c>
    </row>
    <row r="48" spans="1:7" ht="12.75">
      <c r="A48" t="s">
        <v>83</v>
      </c>
      <c r="E48" s="17">
        <f>SUM(E43:E46)</f>
        <v>0</v>
      </c>
      <c r="G48" s="23">
        <f>SUM(G43:G45)</f>
        <v>301</v>
      </c>
    </row>
    <row r="51" ht="12.75">
      <c r="A51" s="2" t="s">
        <v>84</v>
      </c>
    </row>
    <row r="53" spans="1:7" ht="12.75">
      <c r="A53" t="s">
        <v>85</v>
      </c>
      <c r="E53" s="16">
        <v>0</v>
      </c>
      <c r="G53" s="22">
        <v>0</v>
      </c>
    </row>
    <row r="54" spans="1:7" ht="12.75">
      <c r="A54" t="s">
        <v>94</v>
      </c>
      <c r="E54" s="16">
        <v>0</v>
      </c>
      <c r="G54" s="22">
        <v>0</v>
      </c>
    </row>
    <row r="55" spans="1:7" ht="12.75">
      <c r="A55" t="s">
        <v>92</v>
      </c>
      <c r="E55" s="16">
        <v>-1143</v>
      </c>
      <c r="G55" s="22">
        <v>-4572</v>
      </c>
    </row>
    <row r="56" spans="1:7" ht="12.75">
      <c r="A56" t="s">
        <v>86</v>
      </c>
      <c r="E56" s="17">
        <v>0</v>
      </c>
      <c r="G56" s="23">
        <v>0</v>
      </c>
    </row>
    <row r="58" spans="1:7" ht="12.75">
      <c r="A58" t="s">
        <v>87</v>
      </c>
      <c r="E58" s="17">
        <f>SUM(E53:E56)</f>
        <v>-1143</v>
      </c>
      <c r="G58" s="23">
        <f>SUM(G53:G57)</f>
        <v>-4572</v>
      </c>
    </row>
    <row r="61" ht="12.75">
      <c r="A61" s="2" t="s">
        <v>88</v>
      </c>
    </row>
    <row r="62" spans="1:7" ht="12.75">
      <c r="A62" s="2" t="s">
        <v>89</v>
      </c>
      <c r="E62" s="16">
        <f>SUM(E38+E48+E58)</f>
        <v>-63698.2000000001</v>
      </c>
      <c r="G62" s="22">
        <f>SUM(G38+G48+G58)</f>
        <v>149712</v>
      </c>
    </row>
    <row r="64" spans="1:7" ht="12.75">
      <c r="A64" t="s">
        <v>90</v>
      </c>
      <c r="E64" s="17">
        <f>G66</f>
        <v>-399949</v>
      </c>
      <c r="G64" s="23">
        <v>-549661</v>
      </c>
    </row>
    <row r="66" spans="1:7" ht="13.5" thickBot="1">
      <c r="A66" s="2" t="s">
        <v>96</v>
      </c>
      <c r="E66" s="11">
        <f>SUM(E62+E64)</f>
        <v>-463647.20000000007</v>
      </c>
      <c r="G66" s="24">
        <f>SUM(G62:G64)</f>
        <v>-399949</v>
      </c>
    </row>
    <row r="67" ht="13.5" thickTop="1"/>
    <row r="68" spans="1:7" ht="12.75">
      <c r="A68" s="2" t="s">
        <v>96</v>
      </c>
      <c r="E68" s="16">
        <v>251704</v>
      </c>
      <c r="G68" s="22">
        <v>298784</v>
      </c>
    </row>
    <row r="69" spans="1:7" ht="12.75">
      <c r="A69" s="58" t="s">
        <v>135</v>
      </c>
      <c r="E69" s="16">
        <v>-715351</v>
      </c>
      <c r="G69" s="22">
        <v>-698733</v>
      </c>
    </row>
    <row r="70" spans="1:7" ht="13.5" thickBot="1">
      <c r="A70" t="s">
        <v>136</v>
      </c>
      <c r="E70" s="59">
        <f>SUM(E68:E69)</f>
        <v>-463647</v>
      </c>
      <c r="G70" s="60">
        <f>SUM(G68:G69)</f>
        <v>-399949</v>
      </c>
    </row>
    <row r="71" ht="13.5" thickTop="1"/>
    <row r="72" ht="12.75">
      <c r="A72" s="8" t="s">
        <v>125</v>
      </c>
    </row>
    <row r="73" ht="12.75">
      <c r="A73" s="8" t="s">
        <v>134</v>
      </c>
    </row>
  </sheetData>
  <printOptions/>
  <pageMargins left="0.84" right="0" top="1.4" bottom="0.5" header="0.35" footer="0.25"/>
  <pageSetup horizontalDpi="600" verticalDpi="600" orientation="portrait" paperSize="9" scale="78" r:id="rId1"/>
  <headerFooter alignWithMargins="0">
    <oddHeader>&amp;C&amp;"Arial,Bold"&amp;12UNITED CHEMICAL INDUSTRIES BERHAD
(5990-P)
(Incorporated in Malaysia)
CONDENSED CONSOLIDATED CASH FLOW STATEMENT FOR THE YEAR ENDED
 31 MARCH  2005&amp;R&amp;"Arial,Italic"&amp;8Printed On : &amp;D
&amp;T</oddHeader>
    <oddFooter>&amp;L&amp;"Arial,Italic"&amp;8File : &amp;F  (&amp;A)&amp;R&amp;"Arial,Bold Italic"&amp;12 4&amp;"Arial,Italic"&amp;2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4">
      <selection activeCell="A45" sqref="A45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</cols>
  <sheetData>
    <row r="1" spans="5:7" s="3" customFormat="1" ht="12.75">
      <c r="E1" s="9" t="s">
        <v>42</v>
      </c>
      <c r="F1" s="30"/>
      <c r="G1" s="20" t="s">
        <v>42</v>
      </c>
    </row>
    <row r="2" spans="5:7" s="3" customFormat="1" ht="12.75">
      <c r="E2" s="33" t="s">
        <v>132</v>
      </c>
      <c r="F2" s="30"/>
      <c r="G2" s="21" t="s">
        <v>133</v>
      </c>
    </row>
    <row r="3" spans="3:7" s="3" customFormat="1" ht="12.75">
      <c r="C3" s="3" t="s">
        <v>0</v>
      </c>
      <c r="E3" s="9" t="s">
        <v>1</v>
      </c>
      <c r="F3" s="30"/>
      <c r="G3" s="20" t="s">
        <v>1</v>
      </c>
    </row>
    <row r="5" spans="1:7" ht="12.75">
      <c r="A5" t="s">
        <v>2</v>
      </c>
      <c r="C5" s="5">
        <v>1</v>
      </c>
      <c r="E5" s="16">
        <v>18500000</v>
      </c>
      <c r="G5" s="22">
        <v>18500000</v>
      </c>
    </row>
    <row r="7" spans="1:7" ht="12.75">
      <c r="A7" t="s">
        <v>3</v>
      </c>
      <c r="C7" s="5">
        <v>2</v>
      </c>
      <c r="E7" s="17">
        <f>SUM('Conso Notes'!E20)</f>
        <v>-83700342</v>
      </c>
      <c r="G7" s="23">
        <v>-81946350</v>
      </c>
    </row>
    <row r="9" spans="1:7" ht="12.75">
      <c r="A9" t="s">
        <v>101</v>
      </c>
      <c r="E9" s="16">
        <f>SUM(E5+E7)</f>
        <v>-65200342</v>
      </c>
      <c r="G9" s="22">
        <f>SUM(G5:G7)</f>
        <v>-63446350</v>
      </c>
    </row>
    <row r="11" spans="1:7" ht="12.75">
      <c r="A11" t="s">
        <v>107</v>
      </c>
      <c r="E11" s="17">
        <v>0</v>
      </c>
      <c r="G11" s="23">
        <v>0</v>
      </c>
    </row>
    <row r="13" spans="5:7" ht="13.5" thickBot="1">
      <c r="E13" s="11">
        <f>SUM(E9+E11)</f>
        <v>-65200342</v>
      </c>
      <c r="G13" s="24">
        <f>SUM(G9:G11)</f>
        <v>-63446350</v>
      </c>
    </row>
    <row r="14" ht="13.5" thickTop="1"/>
    <row r="15" ht="12.75">
      <c r="A15" s="8" t="s">
        <v>4</v>
      </c>
    </row>
    <row r="17" ht="12.75">
      <c r="A17" s="2" t="s">
        <v>5</v>
      </c>
    </row>
    <row r="18" spans="1:7" ht="12.75">
      <c r="A18" s="34" t="s">
        <v>100</v>
      </c>
      <c r="E18" s="16">
        <v>4093583</v>
      </c>
      <c r="G18" s="22">
        <v>4093583</v>
      </c>
    </row>
    <row r="19" spans="1:7" ht="12.75">
      <c r="A19" t="s">
        <v>6</v>
      </c>
      <c r="E19" s="16">
        <v>0</v>
      </c>
      <c r="G19" s="22">
        <v>0</v>
      </c>
    </row>
    <row r="20" spans="1:7" ht="12.75">
      <c r="A20" t="s">
        <v>7</v>
      </c>
      <c r="C20" s="5">
        <v>3</v>
      </c>
      <c r="E20" s="16">
        <f>SUM('Conso Notes'!E36)</f>
        <v>3548360</v>
      </c>
      <c r="G20" s="22">
        <v>3526860</v>
      </c>
    </row>
    <row r="21" spans="1:7" ht="12.75">
      <c r="A21" t="s">
        <v>102</v>
      </c>
      <c r="E21" s="16">
        <v>0</v>
      </c>
      <c r="G21" s="22">
        <v>0</v>
      </c>
    </row>
    <row r="22" spans="1:7" ht="12.75">
      <c r="A22" t="s">
        <v>120</v>
      </c>
      <c r="E22" s="16">
        <v>0</v>
      </c>
      <c r="G22" s="22">
        <v>0</v>
      </c>
    </row>
    <row r="23" spans="1:7" ht="12.75">
      <c r="A23" t="s">
        <v>8</v>
      </c>
      <c r="E23" s="17">
        <v>251704</v>
      </c>
      <c r="G23" s="23">
        <v>298784</v>
      </c>
    </row>
    <row r="25" spans="5:7" ht="12.75">
      <c r="E25" s="17">
        <f>SUM(E18:E23)</f>
        <v>7893647</v>
      </c>
      <c r="G25" s="23">
        <f>SUM(G18:G24)</f>
        <v>7919227</v>
      </c>
    </row>
    <row r="27" ht="12.75">
      <c r="A27" s="2" t="s">
        <v>9</v>
      </c>
    </row>
    <row r="28" spans="1:7" ht="12.75">
      <c r="A28" t="s">
        <v>10</v>
      </c>
      <c r="C28" s="5">
        <v>4</v>
      </c>
      <c r="E28" s="16">
        <f>SUM('Conso Notes'!E45)</f>
        <v>7776975</v>
      </c>
      <c r="G28" s="22">
        <v>7687543</v>
      </c>
    </row>
    <row r="29" spans="1:7" ht="12.75">
      <c r="A29" t="s">
        <v>103</v>
      </c>
      <c r="E29" s="49">
        <v>17903</v>
      </c>
      <c r="F29" s="36"/>
      <c r="G29" s="38">
        <v>19046</v>
      </c>
    </row>
    <row r="30" spans="1:7" ht="12.75">
      <c r="A30" t="s">
        <v>11</v>
      </c>
      <c r="C30" s="5">
        <v>5</v>
      </c>
      <c r="E30" s="16">
        <f>SUM('Conso Notes'!E77)</f>
        <v>64080193.129999995</v>
      </c>
      <c r="G30" s="22">
        <v>62440070</v>
      </c>
    </row>
    <row r="31" spans="1:7" ht="12.75">
      <c r="A31" t="s">
        <v>113</v>
      </c>
      <c r="E31" s="16">
        <v>1218918.12</v>
      </c>
      <c r="G31" s="22">
        <v>1218918.12</v>
      </c>
    </row>
    <row r="32" spans="1:7" ht="12.75">
      <c r="A32" s="34" t="s">
        <v>114</v>
      </c>
      <c r="E32" s="17">
        <v>0</v>
      </c>
      <c r="G32" s="23">
        <v>0</v>
      </c>
    </row>
    <row r="34" spans="5:7" ht="12.75">
      <c r="E34" s="17">
        <f>SUM(E28:E32)</f>
        <v>73093989.25</v>
      </c>
      <c r="G34" s="23">
        <f>SUM(G28:G33)</f>
        <v>71365577.12</v>
      </c>
    </row>
    <row r="36" spans="1:7" ht="12.75">
      <c r="A36" t="s">
        <v>12</v>
      </c>
      <c r="E36" s="17">
        <f>SUM(E25-E34)</f>
        <v>-65200342.25</v>
      </c>
      <c r="G36" s="17">
        <f>SUM(G25-G34)</f>
        <v>-63446350.120000005</v>
      </c>
    </row>
    <row r="38" spans="5:7" ht="13.5" thickBot="1">
      <c r="E38" s="11">
        <f>SUM(E36)</f>
        <v>-65200342.25</v>
      </c>
      <c r="G38" s="11">
        <f>SUM(G36)</f>
        <v>-63446350.120000005</v>
      </c>
    </row>
    <row r="39" ht="13.5" thickTop="1">
      <c r="E39" s="56"/>
    </row>
    <row r="40" spans="5:7" ht="12.75">
      <c r="E40" s="61">
        <f>SUM(E13-E38)</f>
        <v>0.25</v>
      </c>
      <c r="F40" s="62"/>
      <c r="G40" s="61">
        <f>SUM(G13-G38)</f>
        <v>0.12000000476837158</v>
      </c>
    </row>
    <row r="41" ht="12.75">
      <c r="F41" s="35"/>
    </row>
    <row r="42" ht="12.75">
      <c r="A42" s="27" t="s">
        <v>97</v>
      </c>
    </row>
    <row r="44" ht="12.75">
      <c r="A44" s="8" t="s">
        <v>123</v>
      </c>
    </row>
    <row r="45" ht="12.75">
      <c r="A45" s="8" t="s">
        <v>134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 MARCH  2005&amp;R&amp;"Arial,Italic"&amp;8Printed On : &amp;D
&amp;T</oddHeader>
    <oddFooter>&amp;L&amp;"Arial,Italic"&amp;8File : &amp;F  (&amp;A)&amp;R&amp;"Arial,Bold Italic"&amp;12 1&amp;"Arial,Italic"&amp;8
&amp;2Page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39" sqref="A39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5" customWidth="1"/>
    <col min="4" max="4" width="2.8515625" style="0" customWidth="1"/>
    <col min="5" max="5" width="13.7109375" style="10" customWidth="1"/>
    <col min="6" max="6" width="2.8515625" style="31" customWidth="1"/>
    <col min="7" max="7" width="13.7109375" style="29" customWidth="1"/>
    <col min="8" max="8" width="2.8515625" style="31" customWidth="1"/>
    <col min="9" max="9" width="15.00390625" style="10" customWidth="1"/>
    <col min="10" max="10" width="2.8515625" style="31" customWidth="1"/>
    <col min="11" max="11" width="13.7109375" style="29" customWidth="1"/>
  </cols>
  <sheetData>
    <row r="1" spans="5:11" s="3" customFormat="1" ht="12.75">
      <c r="E1" s="9" t="s">
        <v>128</v>
      </c>
      <c r="F1" s="30"/>
      <c r="G1" s="45" t="str">
        <f>E1</f>
        <v>1st Quarter</v>
      </c>
      <c r="H1" s="30"/>
      <c r="I1" s="9" t="s">
        <v>62</v>
      </c>
      <c r="J1" s="30"/>
      <c r="K1" s="45" t="s">
        <v>62</v>
      </c>
    </row>
    <row r="2" spans="5:11" s="3" customFormat="1" ht="12.75">
      <c r="E2" s="33" t="s">
        <v>132</v>
      </c>
      <c r="F2" s="30"/>
      <c r="G2" s="46" t="s">
        <v>131</v>
      </c>
      <c r="H2" s="30"/>
      <c r="I2" s="33" t="str">
        <f>E2</f>
        <v>31/03/2005</v>
      </c>
      <c r="J2" s="30"/>
      <c r="K2" s="46" t="str">
        <f>G2</f>
        <v>31/03/2004</v>
      </c>
    </row>
    <row r="3" spans="3:11" s="3" customFormat="1" ht="12.75">
      <c r="C3" s="3" t="s">
        <v>0</v>
      </c>
      <c r="E3" s="9" t="s">
        <v>1</v>
      </c>
      <c r="F3" s="30"/>
      <c r="G3" s="45" t="s">
        <v>1</v>
      </c>
      <c r="H3" s="30"/>
      <c r="I3" s="9" t="s">
        <v>1</v>
      </c>
      <c r="J3" s="30"/>
      <c r="K3" s="45" t="s">
        <v>1</v>
      </c>
    </row>
    <row r="5" spans="1:11" ht="12.75">
      <c r="A5" t="s">
        <v>24</v>
      </c>
      <c r="E5" s="10">
        <v>0</v>
      </c>
      <c r="G5" s="22">
        <v>0</v>
      </c>
      <c r="I5" s="10">
        <v>0</v>
      </c>
      <c r="K5" s="22">
        <v>0</v>
      </c>
    </row>
    <row r="6" spans="7:11" ht="12.75">
      <c r="G6" s="22"/>
      <c r="K6" s="22"/>
    </row>
    <row r="7" spans="1:11" ht="12.75">
      <c r="A7" t="s">
        <v>25</v>
      </c>
      <c r="E7" s="12">
        <v>0</v>
      </c>
      <c r="G7" s="23">
        <v>0</v>
      </c>
      <c r="I7" s="12">
        <v>0</v>
      </c>
      <c r="K7" s="23">
        <v>0</v>
      </c>
    </row>
    <row r="8" spans="7:11" ht="12.75">
      <c r="G8" s="22"/>
      <c r="K8" s="22"/>
    </row>
    <row r="9" spans="1:11" s="2" customFormat="1" ht="12.75">
      <c r="A9" s="2" t="s">
        <v>118</v>
      </c>
      <c r="C9" s="3"/>
      <c r="E9" s="13">
        <f>SUM(E5+E7)</f>
        <v>0</v>
      </c>
      <c r="F9" s="47"/>
      <c r="G9" s="48">
        <f>SUM(G5+G7)</f>
        <v>0</v>
      </c>
      <c r="H9" s="47"/>
      <c r="I9" s="13">
        <f>SUM(I5+I7)</f>
        <v>0</v>
      </c>
      <c r="J9" s="47"/>
      <c r="K9" s="48">
        <f>SUM(K5+K7)</f>
        <v>0</v>
      </c>
    </row>
    <row r="10" spans="7:11" ht="12.75">
      <c r="G10" s="22"/>
      <c r="K10" s="22"/>
    </row>
    <row r="11" spans="1:11" ht="12.75">
      <c r="A11" t="s">
        <v>26</v>
      </c>
      <c r="E11" s="10">
        <v>61500</v>
      </c>
      <c r="G11" s="22">
        <v>591500</v>
      </c>
      <c r="I11" s="10">
        <f>SUM(E11)</f>
        <v>61500</v>
      </c>
      <c r="K11" s="22">
        <f>SUM(G11)</f>
        <v>591500</v>
      </c>
    </row>
    <row r="12" spans="7:11" ht="12.75">
      <c r="G12" s="22"/>
      <c r="K12" s="22"/>
    </row>
    <row r="13" spans="1:11" ht="12.75">
      <c r="A13" t="s">
        <v>27</v>
      </c>
      <c r="E13" s="10">
        <v>0</v>
      </c>
      <c r="G13" s="22">
        <v>0</v>
      </c>
      <c r="I13" s="10">
        <v>0</v>
      </c>
      <c r="K13" s="22">
        <v>0</v>
      </c>
    </row>
    <row r="14" spans="7:11" ht="12.75">
      <c r="G14" s="22"/>
      <c r="K14" s="22"/>
    </row>
    <row r="15" spans="1:11" ht="12.75">
      <c r="A15" t="s">
        <v>93</v>
      </c>
      <c r="E15" s="10">
        <v>-174934</v>
      </c>
      <c r="G15" s="22">
        <v>-159001</v>
      </c>
      <c r="I15" s="10">
        <f>SUM(E15)</f>
        <v>-174934</v>
      </c>
      <c r="K15" s="22">
        <f>SUM(G15)</f>
        <v>-159001</v>
      </c>
    </row>
    <row r="16" spans="7:11" ht="12.75">
      <c r="G16" s="22"/>
      <c r="K16" s="22"/>
    </row>
    <row r="17" spans="1:11" ht="12.75">
      <c r="A17" t="s">
        <v>127</v>
      </c>
      <c r="E17" s="12">
        <v>0</v>
      </c>
      <c r="G17" s="23">
        <v>0</v>
      </c>
      <c r="I17" s="12">
        <v>0</v>
      </c>
      <c r="K17" s="23">
        <v>0</v>
      </c>
    </row>
    <row r="18" spans="7:11" ht="12.75">
      <c r="G18" s="22"/>
      <c r="K18" s="22"/>
    </row>
    <row r="19" spans="1:11" s="2" customFormat="1" ht="12.75">
      <c r="A19" s="2" t="s">
        <v>48</v>
      </c>
      <c r="C19" s="3"/>
      <c r="E19" s="13">
        <f>SUM(E9:E17)</f>
        <v>-113434</v>
      </c>
      <c r="F19" s="47"/>
      <c r="G19" s="57">
        <f>SUM(G9:G17)</f>
        <v>432499</v>
      </c>
      <c r="H19" s="47"/>
      <c r="I19" s="13">
        <f>SUM(I9:I17)</f>
        <v>-113434</v>
      </c>
      <c r="J19" s="47"/>
      <c r="K19" s="57">
        <f>SUM(K9:K17)</f>
        <v>432499</v>
      </c>
    </row>
    <row r="20" spans="7:11" ht="12.75">
      <c r="G20" s="22"/>
      <c r="K20" s="22"/>
    </row>
    <row r="21" spans="1:11" ht="12.75">
      <c r="A21" t="s">
        <v>43</v>
      </c>
      <c r="E21" s="12">
        <v>-1640558</v>
      </c>
      <c r="G21" s="23">
        <v>-1490381</v>
      </c>
      <c r="I21" s="12">
        <f>SUM(E21)</f>
        <v>-1640558</v>
      </c>
      <c r="K21" s="23">
        <f>SUM(G21)</f>
        <v>-1490381</v>
      </c>
    </row>
    <row r="22" spans="7:11" ht="12.75">
      <c r="G22" s="22"/>
      <c r="K22" s="22"/>
    </row>
    <row r="23" spans="1:11" s="2" customFormat="1" ht="12.75">
      <c r="A23" s="2" t="s">
        <v>117</v>
      </c>
      <c r="C23" s="3"/>
      <c r="E23" s="13">
        <f>SUM(E19:E21)</f>
        <v>-1753992</v>
      </c>
      <c r="F23" s="47"/>
      <c r="G23" s="48">
        <f>SUM(G19:G21)</f>
        <v>-1057882</v>
      </c>
      <c r="H23" s="47"/>
      <c r="I23" s="13">
        <f>SUM(I19:I21)</f>
        <v>-1753992</v>
      </c>
      <c r="J23" s="47"/>
      <c r="K23" s="48">
        <f>SUM(K19:K21)</f>
        <v>-1057882</v>
      </c>
    </row>
    <row r="24" spans="7:11" ht="12.75">
      <c r="G24" s="22"/>
      <c r="K24" s="22"/>
    </row>
    <row r="25" spans="1:11" ht="12.75">
      <c r="A25" t="s">
        <v>28</v>
      </c>
      <c r="E25" s="12">
        <v>0</v>
      </c>
      <c r="G25" s="23">
        <v>0</v>
      </c>
      <c r="I25" s="12">
        <v>0</v>
      </c>
      <c r="K25" s="23">
        <v>0</v>
      </c>
    </row>
    <row r="26" spans="7:11" ht="12.75">
      <c r="G26" s="22"/>
      <c r="K26" s="22"/>
    </row>
    <row r="27" spans="1:11" ht="13.5" thickBot="1">
      <c r="A27" s="2" t="s">
        <v>29</v>
      </c>
      <c r="E27" s="11">
        <f>SUM(E23+E25)</f>
        <v>-1753992</v>
      </c>
      <c r="G27" s="24">
        <f>SUM(G23+G25)</f>
        <v>-1057882</v>
      </c>
      <c r="I27" s="11">
        <f>SUM(I23+I25)</f>
        <v>-1753992</v>
      </c>
      <c r="K27" s="24">
        <f>SUM(K23+K25)</f>
        <v>-1057882</v>
      </c>
    </row>
    <row r="28" ht="13.5" thickTop="1"/>
    <row r="31" spans="1:11" s="7" customFormat="1" ht="12.75">
      <c r="A31" s="7" t="s">
        <v>32</v>
      </c>
      <c r="C31" s="14"/>
      <c r="E31" s="50"/>
      <c r="F31" s="32"/>
      <c r="G31" s="25"/>
      <c r="H31" s="32"/>
      <c r="I31" s="50"/>
      <c r="J31" s="32"/>
      <c r="K31" s="25"/>
    </row>
    <row r="32" spans="1:11" s="7" customFormat="1" ht="12.75">
      <c r="A32" s="7" t="s">
        <v>31</v>
      </c>
      <c r="C32" s="14"/>
      <c r="E32" s="51">
        <f>SUM(-E23/18500000*100)</f>
        <v>9.481037837837839</v>
      </c>
      <c r="F32" s="32"/>
      <c r="G32" s="25">
        <f>SUM(-G23/18500000*100)</f>
        <v>5.718281081081081</v>
      </c>
      <c r="H32" s="32"/>
      <c r="I32" s="51">
        <f>SUM(-I23/18500000*100)</f>
        <v>9.481037837837839</v>
      </c>
      <c r="J32" s="32"/>
      <c r="K32" s="25">
        <f>SUM(-K23/18500000*100)</f>
        <v>5.718281081081081</v>
      </c>
    </row>
    <row r="33" spans="1:11" s="7" customFormat="1" ht="13.5" thickBot="1">
      <c r="A33" s="7" t="s">
        <v>30</v>
      </c>
      <c r="C33" s="14"/>
      <c r="E33" s="52">
        <f>SUM(-E27/18500000*100)</f>
        <v>9.481037837837839</v>
      </c>
      <c r="F33" s="32"/>
      <c r="G33" s="26">
        <f>SUM(-G27/18500000*100)</f>
        <v>5.718281081081081</v>
      </c>
      <c r="H33" s="32"/>
      <c r="I33" s="52">
        <f>SUM(-I27/18500000*100)</f>
        <v>9.481037837837839</v>
      </c>
      <c r="J33" s="32"/>
      <c r="K33" s="26">
        <f>SUM(-K27/18500000*100)</f>
        <v>5.718281081081081</v>
      </c>
    </row>
    <row r="34" ht="13.5" thickTop="1"/>
    <row r="36" ht="12.75">
      <c r="A36" s="27" t="s">
        <v>97</v>
      </c>
    </row>
    <row r="38" ht="12.75">
      <c r="A38" s="8" t="s">
        <v>140</v>
      </c>
    </row>
    <row r="39" ht="12.75">
      <c r="A39" s="8" t="s">
        <v>141</v>
      </c>
    </row>
  </sheetData>
  <printOptions/>
  <pageMargins left="0.7" right="0" top="1.57" bottom="1" header="0.39" footer="0.5"/>
  <pageSetup horizontalDpi="600" verticalDpi="600" orientation="portrait" paperSize="9" scale="80" r:id="rId1"/>
  <headerFooter alignWithMargins="0">
    <oddHeader>&amp;C&amp;"Arial,Bold"&amp;12UNITED CHEMICAL INDUSTRIES BERHAD
(5990-P)
(Incorporated in Malaysia)
CONDENSED CONSOLIDATED INCOME STATEMENT FOR THE YEAR ENDED
 31 MARCH 2005&amp;R&amp;"Arial,Italic"&amp;8Printed On : &amp;D
&amp;T</oddHeader>
    <oddFooter>&amp;L&amp;"Arial,Italic"&amp;8File : &amp;F  (&amp;A)&amp;R&amp;"Arial,Bold Italic"&amp;12 2&amp;"Arial,Italic"&amp;2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8">
      <selection activeCell="E70" sqref="E70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5" customWidth="1"/>
    <col min="4" max="4" width="2.8515625" style="0" customWidth="1"/>
    <col min="5" max="5" width="15.00390625" style="16" customWidth="1"/>
    <col min="6" max="6" width="3.57421875" style="42" customWidth="1"/>
    <col min="7" max="7" width="15.57421875" style="22" customWidth="1"/>
  </cols>
  <sheetData>
    <row r="1" spans="5:7" ht="12.75">
      <c r="E1" s="9" t="s">
        <v>42</v>
      </c>
      <c r="F1" s="18"/>
      <c r="G1" s="20" t="s">
        <v>42</v>
      </c>
    </row>
    <row r="2" spans="5:7" ht="12.75">
      <c r="E2" s="33" t="str">
        <f>'Conso BS'!E2</f>
        <v>31/03/2005</v>
      </c>
      <c r="F2" s="18"/>
      <c r="G2" s="21" t="str">
        <f>'Conso BS'!G2</f>
        <v>31/12/2004</v>
      </c>
    </row>
    <row r="3" spans="5:7" ht="12.75">
      <c r="E3" s="9" t="s">
        <v>1</v>
      </c>
      <c r="F3" s="18"/>
      <c r="G3" s="20" t="s">
        <v>1</v>
      </c>
    </row>
    <row r="5" ht="12.75">
      <c r="A5" s="2" t="s">
        <v>98</v>
      </c>
    </row>
    <row r="6" ht="12.75">
      <c r="A6" s="2"/>
    </row>
    <row r="7" ht="12.75">
      <c r="A7" t="s">
        <v>13</v>
      </c>
    </row>
    <row r="8" spans="1:7" ht="13.5" thickBot="1">
      <c r="A8" t="s">
        <v>14</v>
      </c>
      <c r="E8" s="53">
        <v>30000000</v>
      </c>
      <c r="G8" s="37">
        <v>30000000</v>
      </c>
    </row>
    <row r="9" ht="13.5" thickTop="1"/>
    <row r="10" ht="12.75">
      <c r="A10" t="s">
        <v>15</v>
      </c>
    </row>
    <row r="11" spans="1:7" ht="13.5" thickBot="1">
      <c r="A11" t="s">
        <v>47</v>
      </c>
      <c r="E11" s="11">
        <v>18500000</v>
      </c>
      <c r="G11" s="24">
        <v>18500000</v>
      </c>
    </row>
    <row r="12" ht="13.5" thickTop="1"/>
    <row r="14" ht="12.75">
      <c r="A14" s="2" t="s">
        <v>99</v>
      </c>
    </row>
    <row r="15" ht="12.75">
      <c r="E15" s="56"/>
    </row>
    <row r="16" spans="1:7" ht="12.75">
      <c r="A16" t="s">
        <v>16</v>
      </c>
      <c r="E16" s="16">
        <v>1481086</v>
      </c>
      <c r="G16" s="22">
        <v>1481086</v>
      </c>
    </row>
    <row r="17" spans="1:7" ht="12.75">
      <c r="A17" t="s">
        <v>17</v>
      </c>
      <c r="E17" s="16">
        <f>SUM('Conso Equity'!I14)</f>
        <v>-86881428</v>
      </c>
      <c r="G17" s="22">
        <f>SUM('Conso Equity'!I10)</f>
        <v>-85127436</v>
      </c>
    </row>
    <row r="18" spans="1:7" ht="12.75">
      <c r="A18" t="s">
        <v>18</v>
      </c>
      <c r="E18" s="17">
        <v>1700000</v>
      </c>
      <c r="G18" s="23">
        <v>1700000</v>
      </c>
    </row>
    <row r="20" spans="5:7" ht="13.5" thickBot="1">
      <c r="E20" s="11">
        <f>SUM(E16:E18)</f>
        <v>-83700342</v>
      </c>
      <c r="G20" s="24">
        <f>SUM(G16:G18)</f>
        <v>-81946350</v>
      </c>
    </row>
    <row r="21" ht="13.5" thickTop="1">
      <c r="E21" s="56"/>
    </row>
    <row r="23" ht="12.75">
      <c r="A23" s="2" t="s">
        <v>104</v>
      </c>
    </row>
    <row r="25" spans="1:7" ht="12.75">
      <c r="A25" t="s">
        <v>19</v>
      </c>
      <c r="E25" s="16">
        <f>835918+21500</f>
        <v>857418</v>
      </c>
      <c r="G25" s="22">
        <v>835918</v>
      </c>
    </row>
    <row r="26" spans="1:7" ht="12.75">
      <c r="A26" t="s">
        <v>20</v>
      </c>
      <c r="E26" s="17">
        <f>-835696</f>
        <v>-835696</v>
      </c>
      <c r="G26" s="23">
        <v>-835696</v>
      </c>
    </row>
    <row r="28" spans="5:7" ht="12.75">
      <c r="E28" s="17">
        <f>SUM(E25:E26)</f>
        <v>21722</v>
      </c>
      <c r="G28" s="23">
        <f>SUM(G25:G26)</f>
        <v>222</v>
      </c>
    </row>
    <row r="29" spans="5:7" ht="12.75">
      <c r="E29" s="49"/>
      <c r="G29" s="38"/>
    </row>
    <row r="30" spans="1:7" ht="12.75">
      <c r="A30" t="s">
        <v>21</v>
      </c>
      <c r="E30" s="49">
        <v>3678941</v>
      </c>
      <c r="G30" s="38">
        <v>3678941</v>
      </c>
    </row>
    <row r="31" spans="1:7" ht="12.75">
      <c r="A31" t="s">
        <v>20</v>
      </c>
      <c r="E31" s="17">
        <v>-152303</v>
      </c>
      <c r="G31" s="23">
        <v>-152303</v>
      </c>
    </row>
    <row r="33" spans="5:7" ht="12.75">
      <c r="E33" s="17">
        <f>SUM(E30:E31)</f>
        <v>3526638</v>
      </c>
      <c r="G33" s="23">
        <f>SUM(G30:G31)</f>
        <v>3526638</v>
      </c>
    </row>
    <row r="36" spans="5:7" ht="13.5" thickBot="1">
      <c r="E36" s="11">
        <f>SUM(E28+E33)</f>
        <v>3548360</v>
      </c>
      <c r="G36" s="24">
        <f>SUM(G28+G33)</f>
        <v>3526860</v>
      </c>
    </row>
    <row r="37" ht="13.5" thickTop="1"/>
    <row r="39" ht="12.75">
      <c r="A39" s="2" t="s">
        <v>105</v>
      </c>
    </row>
    <row r="41" spans="1:7" ht="12.75">
      <c r="A41" t="s">
        <v>22</v>
      </c>
      <c r="E41" s="16">
        <v>891336</v>
      </c>
      <c r="G41" s="22">
        <v>891336</v>
      </c>
    </row>
    <row r="42" spans="1:7" ht="12.75">
      <c r="A42" t="s">
        <v>23</v>
      </c>
      <c r="E42" s="49">
        <f>6530837+74722+14710</f>
        <v>6620269</v>
      </c>
      <c r="F42" s="44"/>
      <c r="G42" s="38">
        <v>6530837</v>
      </c>
    </row>
    <row r="43" spans="1:7" ht="12.75">
      <c r="A43" t="s">
        <v>44</v>
      </c>
      <c r="C43" s="5" t="s">
        <v>115</v>
      </c>
      <c r="E43" s="17">
        <v>265370</v>
      </c>
      <c r="G43" s="23">
        <v>265370</v>
      </c>
    </row>
    <row r="45" spans="5:7" ht="13.5" thickBot="1">
      <c r="E45" s="11">
        <f>SUM(E41:E43)</f>
        <v>7776975</v>
      </c>
      <c r="G45" s="24">
        <f>SUM(G41:G44)</f>
        <v>7687543</v>
      </c>
    </row>
    <row r="46" ht="13.5" thickTop="1"/>
    <row r="47" spans="1:7" s="7" customFormat="1" ht="12.75">
      <c r="A47" s="7" t="s">
        <v>45</v>
      </c>
      <c r="C47" s="14"/>
      <c r="E47" s="50"/>
      <c r="F47" s="43"/>
      <c r="G47" s="39"/>
    </row>
    <row r="48" spans="1:7" s="7" customFormat="1" ht="12.75">
      <c r="A48" s="7" t="s">
        <v>46</v>
      </c>
      <c r="C48" s="14"/>
      <c r="E48" s="50"/>
      <c r="F48" s="43"/>
      <c r="G48" s="39"/>
    </row>
    <row r="51" ht="12.75">
      <c r="A51" s="2" t="s">
        <v>106</v>
      </c>
    </row>
    <row r="52" spans="5:7" s="3" customFormat="1" ht="12.75">
      <c r="E52" s="9"/>
      <c r="F52" s="18"/>
      <c r="G52" s="20"/>
    </row>
    <row r="53" spans="1:7" s="7" customFormat="1" ht="12.75">
      <c r="A53" s="27" t="s">
        <v>49</v>
      </c>
      <c r="C53" s="14"/>
      <c r="E53" s="50"/>
      <c r="F53" s="43"/>
      <c r="G53" s="39"/>
    </row>
    <row r="54" spans="1:7" ht="12.75">
      <c r="A54" t="s">
        <v>50</v>
      </c>
      <c r="E54" s="16">
        <v>892831</v>
      </c>
      <c r="G54" s="22">
        <v>892831</v>
      </c>
    </row>
    <row r="55" spans="1:7" ht="12.75">
      <c r="A55" t="s">
        <v>51</v>
      </c>
      <c r="E55" s="16">
        <v>327387</v>
      </c>
      <c r="G55" s="22">
        <v>302497</v>
      </c>
    </row>
    <row r="56" spans="1:7" ht="12.75">
      <c r="A56" t="s">
        <v>52</v>
      </c>
      <c r="E56" s="16">
        <v>1458273.93</v>
      </c>
      <c r="G56" s="22">
        <v>1458274</v>
      </c>
    </row>
    <row r="57" spans="1:7" ht="12.75">
      <c r="A57" t="s">
        <v>51</v>
      </c>
      <c r="E57" s="16">
        <v>896544.4</v>
      </c>
      <c r="G57" s="22">
        <v>837297</v>
      </c>
    </row>
    <row r="58" ht="12.75">
      <c r="A58" t="s">
        <v>53</v>
      </c>
    </row>
    <row r="59" spans="1:7" ht="12.75">
      <c r="A59" t="s">
        <v>54</v>
      </c>
      <c r="E59" s="16">
        <v>30000000</v>
      </c>
      <c r="G59" s="22">
        <v>30000000</v>
      </c>
    </row>
    <row r="60" spans="1:7" ht="12.75">
      <c r="A60" t="s">
        <v>51</v>
      </c>
      <c r="E60" s="16">
        <v>22560353.4</v>
      </c>
      <c r="G60" s="22">
        <v>21174954</v>
      </c>
    </row>
    <row r="62" spans="5:7" ht="12.75">
      <c r="E62" s="54">
        <f>SUM(E54:E60)</f>
        <v>56135389.73</v>
      </c>
      <c r="G62" s="40">
        <f>SUM(G54:G60)</f>
        <v>54665853</v>
      </c>
    </row>
    <row r="64" ht="12.75">
      <c r="A64" s="27" t="s">
        <v>55</v>
      </c>
    </row>
    <row r="65" spans="1:7" ht="12.75">
      <c r="A65" t="s">
        <v>56</v>
      </c>
      <c r="E65" s="16">
        <v>3777198</v>
      </c>
      <c r="G65" s="22">
        <v>3777198</v>
      </c>
    </row>
    <row r="66" spans="1:7" ht="12.75">
      <c r="A66" t="s">
        <v>51</v>
      </c>
      <c r="E66" s="16">
        <v>1667776</v>
      </c>
      <c r="G66" s="22">
        <v>1537627</v>
      </c>
    </row>
    <row r="67" spans="1:7" ht="12.75">
      <c r="A67" t="s">
        <v>57</v>
      </c>
      <c r="E67" s="16">
        <v>1500000</v>
      </c>
      <c r="G67" s="22">
        <v>1500000</v>
      </c>
    </row>
    <row r="68" spans="1:7" ht="12.75">
      <c r="A68" t="s">
        <v>51</v>
      </c>
      <c r="E68" s="16">
        <v>284476.4</v>
      </c>
      <c r="G68" s="22">
        <v>260659</v>
      </c>
    </row>
    <row r="69" spans="1:7" ht="12.75">
      <c r="A69" t="s">
        <v>58</v>
      </c>
      <c r="E69" s="16">
        <v>715353</v>
      </c>
      <c r="G69" s="22">
        <v>698733</v>
      </c>
    </row>
    <row r="71" spans="5:7" ht="12.75">
      <c r="E71" s="54">
        <f>SUM(E65:E70)</f>
        <v>7944803.4</v>
      </c>
      <c r="G71" s="40">
        <f>SUM(G65:G70)</f>
        <v>7774217</v>
      </c>
    </row>
    <row r="74" spans="1:7" ht="12.75">
      <c r="A74" t="s">
        <v>59</v>
      </c>
      <c r="E74" s="16">
        <f>SUM(E62)</f>
        <v>56135389.73</v>
      </c>
      <c r="G74" s="22">
        <f>SUM(G62)</f>
        <v>54665853</v>
      </c>
    </row>
    <row r="75" spans="1:7" ht="12.75">
      <c r="A75" t="s">
        <v>60</v>
      </c>
      <c r="E75" s="16">
        <f>SUM(E71)</f>
        <v>7944803.4</v>
      </c>
      <c r="G75" s="22">
        <f>SUM(G71)</f>
        <v>7774217</v>
      </c>
    </row>
    <row r="77" spans="1:7" ht="13.5" thickBot="1">
      <c r="A77" s="2" t="s">
        <v>61</v>
      </c>
      <c r="E77" s="55">
        <f>SUM(E74:E75)</f>
        <v>64080193.129999995</v>
      </c>
      <c r="G77" s="41">
        <f>SUM(G74:G75)</f>
        <v>62440070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AT 31 MARCH  2005&amp;R&amp;"Arial,Italic"&amp;8Printed On : &amp;D
&amp;T</oddHeader>
    <oddFooter>&amp;L&amp;"Arial,Italic"&amp;8File : &amp;F  (&amp;A)&amp;R&amp;"Arial,Bold Italic"&amp;12 6&amp;"Arial,Italic"&amp;2
Page &amp;P of &amp;N</oddFooter>
  </headerFooter>
  <rowBreaks count="3" manualBreakCount="3">
    <brk id="49" max="255" man="1"/>
    <brk id="90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2005-05-20T03:23:06Z</cp:lastPrinted>
  <dcterms:created xsi:type="dcterms:W3CDTF">2001-05-14T01:22:37Z</dcterms:created>
  <dcterms:modified xsi:type="dcterms:W3CDTF">2005-05-27T06:53:18Z</dcterms:modified>
  <cp:category/>
  <cp:version/>
  <cp:contentType/>
  <cp:contentStatus/>
</cp:coreProperties>
</file>