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720" windowHeight="4530" tabRatio="596" activeTab="1"/>
  </bookViews>
  <sheets>
    <sheet name="BS " sheetId="1" r:id="rId1"/>
    <sheet name="P&amp;L " sheetId="2" r:id="rId2"/>
    <sheet name="Cashflow " sheetId="3" r:id="rId3"/>
    <sheet name="Equity" sheetId="4" r:id="rId4"/>
  </sheets>
  <externalReferences>
    <externalReference r:id="rId7"/>
  </externalReferences>
  <definedNames>
    <definedName name="_xlnm.Print_Area" localSheetId="0">'BS '!$A$1:$G$69</definedName>
    <definedName name="_xlnm.Print_Area" localSheetId="2">'Cashflow '!$A$1:$E$74</definedName>
    <definedName name="_xlnm.Print_Area" localSheetId="3">'Equity'!$A$1:$F$57</definedName>
    <definedName name="_xlnm.Print_Area" localSheetId="1">'P&amp;L '!$A$1:$K$61</definedName>
    <definedName name="_xlnm.Print_Titles" localSheetId="2">'Cashflow '!$1:$11</definedName>
  </definedNames>
  <calcPr fullCalcOnLoad="1"/>
</workbook>
</file>

<file path=xl/sharedStrings.xml><?xml version="1.0" encoding="utf-8"?>
<sst xmlns="http://schemas.openxmlformats.org/spreadsheetml/2006/main" count="199" uniqueCount="137">
  <si>
    <t>Fully diluted (based on ordinary shares of RM1 each)  (sen )</t>
  </si>
  <si>
    <t>Basic (based on ordinary shares of RM1 each)  (sen )</t>
  </si>
  <si>
    <t xml:space="preserve">     Property development costs</t>
  </si>
  <si>
    <t xml:space="preserve">     Tax refunded/(paid)</t>
  </si>
  <si>
    <t>Net assets per share (sen)</t>
  </si>
  <si>
    <t xml:space="preserve">     Borrowings</t>
  </si>
  <si>
    <t xml:space="preserve">     Deferred tax liabilities</t>
  </si>
  <si>
    <t>Audited</t>
  </si>
  <si>
    <t>Unaudited</t>
  </si>
  <si>
    <t xml:space="preserve">    Investment property</t>
  </si>
  <si>
    <t>Total assets</t>
  </si>
  <si>
    <t>Total non-current assets</t>
  </si>
  <si>
    <t>Total current assets</t>
  </si>
  <si>
    <t>Profit/(Loss) before tax from continuing operations</t>
  </si>
  <si>
    <t xml:space="preserve">     Depreciation of investment properties</t>
  </si>
  <si>
    <t xml:space="preserve">     Depreciation of assets classified as held for sale</t>
  </si>
  <si>
    <t xml:space="preserve">     Amortisation of prepaid land lease payments</t>
  </si>
  <si>
    <t xml:space="preserve">Operating profit/(loss) before changes in working capital </t>
  </si>
  <si>
    <t xml:space="preserve">     Advances from a shareholder     </t>
  </si>
  <si>
    <t>Quarter</t>
  </si>
  <si>
    <t>Current Year</t>
  </si>
  <si>
    <t>To Date</t>
  </si>
  <si>
    <t>RM'000</t>
  </si>
  <si>
    <t xml:space="preserve">As at end of </t>
  </si>
  <si>
    <t>Current Quarter</t>
  </si>
  <si>
    <t>As at Preceding</t>
  </si>
  <si>
    <t>Year End</t>
  </si>
  <si>
    <t xml:space="preserve">     Cash and bank balances</t>
  </si>
  <si>
    <t>(Incorporated in Malaysia)</t>
  </si>
  <si>
    <t>(Unaudited)</t>
  </si>
  <si>
    <t>(Audited)</t>
  </si>
  <si>
    <t>Preceding Year</t>
  </si>
  <si>
    <t>Individual Quarter</t>
  </si>
  <si>
    <t>Cumulative Quarters</t>
  </si>
  <si>
    <t>POLY GLASS FIBRE (M) BHD</t>
  </si>
  <si>
    <t>(Company No. 42138-X)</t>
  </si>
  <si>
    <t>Intangible Assets</t>
  </si>
  <si>
    <t xml:space="preserve">  (Calculated based on the weighted average</t>
  </si>
  <si>
    <t xml:space="preserve">       number of shares in issue during the period) ('000)</t>
  </si>
  <si>
    <t>Revenue</t>
  </si>
  <si>
    <t>Finance cost</t>
  </si>
  <si>
    <t>Minority interests</t>
  </si>
  <si>
    <t xml:space="preserve">     Inventories</t>
  </si>
  <si>
    <t>and its subsidiaries</t>
  </si>
  <si>
    <t>and its subsidiaries</t>
  </si>
  <si>
    <t>UNAUDITED CONDENSED CONSOLIDATED STATEMENT OF CHANGES IN EQUITY</t>
  </si>
  <si>
    <t>Movements</t>
  </si>
  <si>
    <t>Non-Distributable</t>
  </si>
  <si>
    <t>Share Premium</t>
  </si>
  <si>
    <t>Capital Reserve</t>
  </si>
  <si>
    <t>Accumulated Losses</t>
  </si>
  <si>
    <t>Distributable</t>
  </si>
  <si>
    <t>RM'000</t>
  </si>
  <si>
    <t>UNAUDITED CONDENSED CONSOLIDATED BALANCE SHEET</t>
  </si>
  <si>
    <t>(The Unaudited Condensed Consolidated Income Statements should be read in conjunction with the</t>
  </si>
  <si>
    <t>(The Unaudited Condensed Consolidated Balance Sheet should be read in conjunction with the</t>
  </si>
  <si>
    <t xml:space="preserve">(The Unaudited Condensed Consolidated Statement of Changes in Equity should be read in </t>
  </si>
  <si>
    <t xml:space="preserve"> Unaudited Condensed Consolidated Income Statements</t>
  </si>
  <si>
    <t xml:space="preserve">     Interest expense</t>
  </si>
  <si>
    <t xml:space="preserve">     Interest paid</t>
  </si>
  <si>
    <t>CASH FLOWS FROM FINANCING ACTIVITIES</t>
  </si>
  <si>
    <t>Cash and cash equivalents at beginning of year</t>
  </si>
  <si>
    <t>Cash and cash equivalents at end of year</t>
  </si>
  <si>
    <t>Share Capital</t>
  </si>
  <si>
    <t xml:space="preserve"> Unaudited Condensed Consolidated Cash Flow Statement</t>
  </si>
  <si>
    <t>CASH FLOWS FROM OPERATING ACTIVITIES</t>
  </si>
  <si>
    <t>Adjustments for :</t>
  </si>
  <si>
    <t>CASH FLOWS FROM INVESTING ACTIVITIES</t>
  </si>
  <si>
    <t>Net cash (used in)/generated from investing activities</t>
  </si>
  <si>
    <t xml:space="preserve">     Repayment of term loans</t>
  </si>
  <si>
    <t xml:space="preserve"> Net cash (used in)/generated from financing activities</t>
  </si>
  <si>
    <t xml:space="preserve">(The Unaudited Condensed Consolidated Cash Flow Statement should be read in </t>
  </si>
  <si>
    <t>Cash (used in)/generated from operations</t>
  </si>
  <si>
    <t xml:space="preserve"> Net increase in cash and cash equivalents</t>
  </si>
  <si>
    <t>Effects of exchange differences on cash and cash equivalents</t>
  </si>
  <si>
    <t>Net cash (used in)/generated from operating activities</t>
  </si>
  <si>
    <t>Financial</t>
  </si>
  <si>
    <t xml:space="preserve">  </t>
  </si>
  <si>
    <t xml:space="preserve">     Short term borrowings, net</t>
  </si>
  <si>
    <t>Operating Expenses</t>
  </si>
  <si>
    <t xml:space="preserve">Other operating income </t>
  </si>
  <si>
    <t xml:space="preserve">Operating profit/(loss) </t>
  </si>
  <si>
    <t xml:space="preserve">Profit/(loss) before taxation </t>
  </si>
  <si>
    <t>Taxation</t>
  </si>
  <si>
    <t>Profit/(loss) after taxation</t>
  </si>
  <si>
    <t>Net profit/(loss) for the period</t>
  </si>
  <si>
    <t>Earnings/(Loss) per share:</t>
  </si>
  <si>
    <t xml:space="preserve">     Interest income</t>
  </si>
  <si>
    <t xml:space="preserve">     Interest received</t>
  </si>
  <si>
    <t xml:space="preserve">     Provision for liquidated damages</t>
  </si>
  <si>
    <t>Assets</t>
  </si>
  <si>
    <t xml:space="preserve">    Property, plant and equipment</t>
  </si>
  <si>
    <t xml:space="preserve">    Land held for property development </t>
  </si>
  <si>
    <t xml:space="preserve">    Prepaid land lease payments</t>
  </si>
  <si>
    <t xml:space="preserve">     Receivables, deposits and prepayments</t>
  </si>
  <si>
    <t>Equity</t>
  </si>
  <si>
    <t xml:space="preserve">     Share capital</t>
  </si>
  <si>
    <t xml:space="preserve">     Reserves</t>
  </si>
  <si>
    <t>Liabilities</t>
  </si>
  <si>
    <t>Total non-current liabilities</t>
  </si>
  <si>
    <t xml:space="preserve">     Payables and accruals</t>
  </si>
  <si>
    <t xml:space="preserve">     Current tax liabilities</t>
  </si>
  <si>
    <t>Total current liabilities</t>
  </si>
  <si>
    <t>Total liabilities</t>
  </si>
  <si>
    <t>Total equity and liabilities</t>
  </si>
  <si>
    <t>of the Company</t>
  </si>
  <si>
    <t xml:space="preserve">     Depreciation of property, plant and equipment</t>
  </si>
  <si>
    <t>29 February 2008</t>
  </si>
  <si>
    <t xml:space="preserve">     Purchase of property, plant and equipment</t>
  </si>
  <si>
    <t xml:space="preserve">     Repayment of finance lease liabilities</t>
  </si>
  <si>
    <t>Translation Reserve</t>
  </si>
  <si>
    <t xml:space="preserve">     Changes in working capital :</t>
  </si>
  <si>
    <t xml:space="preserve">     Impairment loss on plant and equipment</t>
  </si>
  <si>
    <t>28 February 2009</t>
  </si>
  <si>
    <t xml:space="preserve">     Property, plant and equipment written off</t>
  </si>
  <si>
    <t xml:space="preserve">     Investment property written off</t>
  </si>
  <si>
    <t>Exceptional Items</t>
  </si>
  <si>
    <t xml:space="preserve">     Reversal of provision for liquidated damages</t>
  </si>
  <si>
    <t xml:space="preserve"> Annual Financial Report for the year ended 28 February 2009)</t>
  </si>
  <si>
    <t>conjunction with the Annual Financial Report for the year ended 28 February 2009)</t>
  </si>
  <si>
    <t xml:space="preserve"> conjunction with the Annual Financial Report for the year ended 28 February 2009)</t>
  </si>
  <si>
    <t xml:space="preserve">  - as stated</t>
  </si>
  <si>
    <t xml:space="preserve">  - realisation of post acquisition reserve</t>
  </si>
  <si>
    <t xml:space="preserve">    (voluntary winding up of a subsidiary)</t>
  </si>
  <si>
    <t xml:space="preserve">Total equity attributable to the equity holders </t>
  </si>
  <si>
    <t>For the Period Ended 30 November 2009</t>
  </si>
  <si>
    <t>30 November 2009</t>
  </si>
  <si>
    <t>30 November 2008</t>
  </si>
  <si>
    <t xml:space="preserve">     Proceed from the disposal of property, plant and equipment</t>
  </si>
  <si>
    <t>at  30 November 2009</t>
  </si>
  <si>
    <t xml:space="preserve">     Gain on disposal of property, plant and equipment</t>
  </si>
  <si>
    <t xml:space="preserve">     Advances obtained from a shareholder of the company</t>
  </si>
  <si>
    <t>PGF - 1</t>
  </si>
  <si>
    <t>PGF - 2</t>
  </si>
  <si>
    <t>PGF - 3</t>
  </si>
  <si>
    <t>PGF - 4</t>
  </si>
  <si>
    <t>PGF - 5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</si>
</sst>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0.0"/>
    <numFmt numFmtId="177" formatCode="_(* #,##0.0_);_(* \(#,##0.0\);_(* &quot;-&quot;?_);_(@_)"/>
    <numFmt numFmtId="178" formatCode="0.0%"/>
    <numFmt numFmtId="179" formatCode="0.0000"/>
    <numFmt numFmtId="180" formatCode="0.000"/>
    <numFmt numFmtId="181" formatCode="0.00_);\(0.00\)"/>
  </numFmts>
  <fonts count="36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9"/>
      <name val="SimSun"/>
      <family val="0"/>
    </font>
    <font>
      <i/>
      <sz val="11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3" fontId="1" fillId="0" borderId="0" xfId="42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7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0" fontId="5" fillId="0" borderId="0" xfId="0" applyFont="1" applyBorder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15" fontId="9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8" fontId="9" fillId="0" borderId="0" xfId="0" applyNumberFormat="1" applyFont="1" applyAlignment="1">
      <alignment/>
    </xf>
    <xf numFmtId="38" fontId="9" fillId="0" borderId="10" xfId="0" applyNumberFormat="1" applyFont="1" applyBorder="1" applyAlignment="1">
      <alignment/>
    </xf>
    <xf numFmtId="38" fontId="9" fillId="0" borderId="11" xfId="0" applyNumberFormat="1" applyFont="1" applyBorder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3" fontId="13" fillId="0" borderId="0" xfId="42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3" fontId="9" fillId="0" borderId="0" xfId="42" applyNumberFormat="1" applyFont="1" applyAlignment="1">
      <alignment/>
    </xf>
    <xf numFmtId="173" fontId="8" fillId="0" borderId="0" xfId="42" applyNumberFormat="1" applyFont="1" applyAlignment="1">
      <alignment/>
    </xf>
    <xf numFmtId="173" fontId="14" fillId="0" borderId="0" xfId="42" applyNumberFormat="1" applyFont="1" applyAlignment="1">
      <alignment/>
    </xf>
    <xf numFmtId="173" fontId="15" fillId="0" borderId="0" xfId="42" applyNumberFormat="1" applyFont="1" applyAlignment="1">
      <alignment/>
    </xf>
    <xf numFmtId="173" fontId="9" fillId="0" borderId="12" xfId="42" applyNumberFormat="1" applyFont="1" applyBorder="1" applyAlignment="1">
      <alignment/>
    </xf>
    <xf numFmtId="173" fontId="9" fillId="0" borderId="0" xfId="42" applyNumberFormat="1" applyFont="1" applyBorder="1" applyAlignment="1">
      <alignment/>
    </xf>
    <xf numFmtId="173" fontId="9" fillId="0" borderId="13" xfId="42" applyNumberFormat="1" applyFont="1" applyBorder="1" applyAlignment="1">
      <alignment/>
    </xf>
    <xf numFmtId="173" fontId="9" fillId="0" borderId="10" xfId="42" applyNumberFormat="1" applyFont="1" applyBorder="1" applyAlignment="1">
      <alignment/>
    </xf>
    <xf numFmtId="173" fontId="9" fillId="0" borderId="14" xfId="42" applyNumberFormat="1" applyFont="1" applyBorder="1" applyAlignment="1">
      <alignment/>
    </xf>
    <xf numFmtId="173" fontId="9" fillId="0" borderId="15" xfId="42" applyNumberFormat="1" applyFont="1" applyBorder="1" applyAlignment="1">
      <alignment/>
    </xf>
    <xf numFmtId="173" fontId="0" fillId="0" borderId="0" xfId="42" applyNumberFormat="1" applyAlignment="1">
      <alignment/>
    </xf>
    <xf numFmtId="38" fontId="9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37" fontId="0" fillId="0" borderId="0" xfId="0" applyNumberFormat="1" applyFill="1" applyAlignment="1">
      <alignment/>
    </xf>
    <xf numFmtId="43" fontId="9" fillId="0" borderId="0" xfId="42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5" fontId="17" fillId="0" borderId="0" xfId="0" applyNumberFormat="1" applyFont="1" applyBorder="1" applyAlignment="1" quotePrefix="1">
      <alignment horizontal="center"/>
    </xf>
    <xf numFmtId="0" fontId="17" fillId="0" borderId="0" xfId="0" applyFont="1" applyBorder="1" applyAlignment="1">
      <alignment horizontal="right"/>
    </xf>
    <xf numFmtId="173" fontId="16" fillId="0" borderId="0" xfId="42" applyNumberFormat="1" applyFont="1" applyBorder="1" applyAlignment="1">
      <alignment/>
    </xf>
    <xf numFmtId="173" fontId="16" fillId="0" borderId="0" xfId="42" applyNumberFormat="1" applyFont="1" applyBorder="1" applyAlignment="1">
      <alignment horizontal="left"/>
    </xf>
    <xf numFmtId="173" fontId="16" fillId="0" borderId="12" xfId="42" applyNumberFormat="1" applyFont="1" applyBorder="1" applyAlignment="1">
      <alignment horizontal="left"/>
    </xf>
    <xf numFmtId="0" fontId="16" fillId="0" borderId="0" xfId="0" applyFont="1" applyAlignment="1">
      <alignment/>
    </xf>
    <xf numFmtId="173" fontId="16" fillId="0" borderId="10" xfId="42" applyNumberFormat="1" applyFont="1" applyBorder="1" applyAlignment="1">
      <alignment/>
    </xf>
    <xf numFmtId="173" fontId="16" fillId="0" borderId="16" xfId="42" applyNumberFormat="1" applyFont="1" applyBorder="1" applyAlignment="1">
      <alignment/>
    </xf>
    <xf numFmtId="0" fontId="16" fillId="0" borderId="0" xfId="0" applyFont="1" applyAlignment="1" quotePrefix="1">
      <alignment/>
    </xf>
    <xf numFmtId="43" fontId="16" fillId="0" borderId="16" xfId="42" applyNumberFormat="1" applyFont="1" applyBorder="1" applyAlignment="1">
      <alignment/>
    </xf>
    <xf numFmtId="43" fontId="16" fillId="0" borderId="0" xfId="42" applyNumberFormat="1" applyFont="1" applyBorder="1" applyAlignment="1">
      <alignment/>
    </xf>
    <xf numFmtId="0" fontId="12" fillId="0" borderId="0" xfId="0" applyFont="1" applyBorder="1" applyAlignment="1">
      <alignment/>
    </xf>
    <xf numFmtId="43" fontId="16" fillId="0" borderId="0" xfId="42" applyNumberFormat="1" applyFont="1" applyFill="1" applyBorder="1" applyAlignment="1">
      <alignment/>
    </xf>
    <xf numFmtId="173" fontId="16" fillId="0" borderId="0" xfId="42" applyNumberFormat="1" applyFont="1" applyFill="1" applyBorder="1" applyAlignment="1">
      <alignment/>
    </xf>
    <xf numFmtId="37" fontId="9" fillId="0" borderId="0" xfId="0" applyNumberFormat="1" applyFont="1" applyAlignment="1">
      <alignment/>
    </xf>
    <xf numFmtId="38" fontId="9" fillId="0" borderId="0" xfId="0" applyNumberFormat="1" applyFont="1" applyFill="1" applyAlignment="1">
      <alignment/>
    </xf>
    <xf numFmtId="37" fontId="9" fillId="0" borderId="10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7" fontId="9" fillId="0" borderId="0" xfId="0" applyNumberFormat="1" applyFont="1" applyFill="1" applyAlignment="1">
      <alignment/>
    </xf>
    <xf numFmtId="43" fontId="16" fillId="0" borderId="16" xfId="42" applyNumberFormat="1" applyFont="1" applyBorder="1" applyAlignment="1">
      <alignment horizontal="right"/>
    </xf>
    <xf numFmtId="0" fontId="2" fillId="0" borderId="0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Border="1" applyAlignment="1" quotePrefix="1">
      <alignment horizontal="center"/>
    </xf>
    <xf numFmtId="173" fontId="17" fillId="0" borderId="0" xfId="42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3" fontId="17" fillId="0" borderId="17" xfId="42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173" fontId="17" fillId="0" borderId="16" xfId="42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73" fontId="17" fillId="0" borderId="12" xfId="42" applyNumberFormat="1" applyFont="1" applyBorder="1" applyAlignment="1">
      <alignment/>
    </xf>
    <xf numFmtId="173" fontId="17" fillId="0" borderId="11" xfId="42" applyNumberFormat="1" applyFont="1" applyBorder="1" applyAlignment="1">
      <alignment/>
    </xf>
    <xf numFmtId="43" fontId="17" fillId="0" borderId="16" xfId="42" applyFont="1" applyBorder="1" applyAlignment="1">
      <alignment/>
    </xf>
    <xf numFmtId="173" fontId="17" fillId="0" borderId="0" xfId="42" applyNumberFormat="1" applyFont="1" applyBorder="1" applyAlignment="1">
      <alignment/>
    </xf>
    <xf numFmtId="173" fontId="9" fillId="0" borderId="0" xfId="42" applyNumberFormat="1" applyFont="1" applyFill="1" applyAlignment="1">
      <alignment/>
    </xf>
    <xf numFmtId="15" fontId="18" fillId="0" borderId="0" xfId="0" applyNumberFormat="1" applyFont="1" applyBorder="1" applyAlignment="1" quotePrefix="1">
      <alignment horizontal="center"/>
    </xf>
    <xf numFmtId="15" fontId="18" fillId="0" borderId="0" xfId="0" applyNumberFormat="1" applyFont="1" applyFill="1" applyBorder="1" applyAlignment="1" quotePrefix="1">
      <alignment horizontal="center"/>
    </xf>
    <xf numFmtId="15" fontId="18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3" fontId="9" fillId="0" borderId="12" xfId="42" applyNumberFormat="1" applyFont="1" applyFill="1" applyBorder="1" applyAlignment="1">
      <alignment/>
    </xf>
    <xf numFmtId="173" fontId="9" fillId="0" borderId="0" xfId="42" applyNumberFormat="1" applyFont="1" applyFill="1" applyBorder="1" applyAlignment="1">
      <alignment/>
    </xf>
    <xf numFmtId="173" fontId="9" fillId="0" borderId="10" xfId="42" applyNumberFormat="1" applyFont="1" applyFill="1" applyBorder="1" applyAlignment="1">
      <alignment/>
    </xf>
    <xf numFmtId="173" fontId="9" fillId="0" borderId="14" xfId="42" applyNumberFormat="1" applyFont="1" applyFill="1" applyBorder="1" applyAlignment="1">
      <alignment/>
    </xf>
    <xf numFmtId="173" fontId="9" fillId="0" borderId="15" xfId="42" applyNumberFormat="1" applyFont="1" applyFill="1" applyBorder="1" applyAlignment="1">
      <alignment/>
    </xf>
    <xf numFmtId="173" fontId="9" fillId="0" borderId="13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 quotePrefix="1">
      <alignment/>
    </xf>
    <xf numFmtId="0" fontId="5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2" fillId="0" borderId="0" xfId="44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nnouncements.klse.com.my/WINDOWS\TEMP\consolAug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46">
          <cell r="V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1"/>
  <sheetViews>
    <sheetView zoomScalePageLayoutView="0" workbookViewId="0" topLeftCell="A49">
      <selection activeCell="F69" sqref="F69"/>
    </sheetView>
  </sheetViews>
  <sheetFormatPr defaultColWidth="9.140625" defaultRowHeight="12.75"/>
  <cols>
    <col min="1" max="1" width="6.140625" style="0" customWidth="1"/>
    <col min="2" max="2" width="44.140625" style="1" customWidth="1"/>
    <col min="3" max="3" width="3.8515625" style="1" customWidth="1"/>
    <col min="4" max="4" width="17.140625" style="1" customWidth="1"/>
    <col min="5" max="5" width="3.8515625" style="6" customWidth="1"/>
    <col min="6" max="6" width="17.8515625" style="1" customWidth="1"/>
    <col min="7" max="7" width="4.7109375" style="1" customWidth="1"/>
    <col min="8" max="8" width="7.7109375" style="1" customWidth="1"/>
    <col min="9" max="76" width="9.140625" style="1" customWidth="1"/>
  </cols>
  <sheetData>
    <row r="1" spans="1:7" ht="18.75">
      <c r="A1" s="99" t="s">
        <v>34</v>
      </c>
      <c r="B1" s="99"/>
      <c r="C1" s="99"/>
      <c r="D1" s="99"/>
      <c r="E1" s="99"/>
      <c r="F1" s="99"/>
      <c r="G1" s="99"/>
    </row>
    <row r="2" spans="1:7" ht="14.25">
      <c r="A2" s="98" t="s">
        <v>35</v>
      </c>
      <c r="B2" s="98"/>
      <c r="C2" s="98"/>
      <c r="D2" s="98"/>
      <c r="E2" s="98"/>
      <c r="F2" s="98"/>
      <c r="G2" s="98"/>
    </row>
    <row r="3" spans="1:7" ht="14.25">
      <c r="A3" s="98" t="s">
        <v>28</v>
      </c>
      <c r="B3" s="98"/>
      <c r="C3" s="98"/>
      <c r="D3" s="98"/>
      <c r="E3" s="98"/>
      <c r="F3" s="98"/>
      <c r="G3" s="98"/>
    </row>
    <row r="4" spans="1:7" ht="14.25">
      <c r="A4" s="98" t="s">
        <v>43</v>
      </c>
      <c r="B4" s="98"/>
      <c r="C4" s="98"/>
      <c r="D4" s="98"/>
      <c r="E4" s="98"/>
      <c r="F4" s="98"/>
      <c r="G4" s="98"/>
    </row>
    <row r="5" spans="1:7" ht="12.75">
      <c r="A5" s="5"/>
      <c r="B5" s="5"/>
      <c r="C5" s="5"/>
      <c r="D5" s="5"/>
      <c r="E5" s="5"/>
      <c r="F5" s="5"/>
      <c r="G5" s="5"/>
    </row>
    <row r="6" spans="1:7" ht="14.25">
      <c r="A6" s="98" t="s">
        <v>53</v>
      </c>
      <c r="B6" s="98"/>
      <c r="C6" s="98"/>
      <c r="D6" s="98"/>
      <c r="E6" s="98"/>
      <c r="F6" s="98"/>
      <c r="G6" s="98"/>
    </row>
    <row r="7" spans="1:7" ht="14.25">
      <c r="A7" s="98" t="s">
        <v>129</v>
      </c>
      <c r="B7" s="98"/>
      <c r="C7" s="98"/>
      <c r="D7" s="98"/>
      <c r="E7" s="98"/>
      <c r="F7" s="98"/>
      <c r="G7" s="98"/>
    </row>
    <row r="8" spans="1:7" ht="12.75">
      <c r="A8" s="15"/>
      <c r="B8" s="6"/>
      <c r="C8" s="6"/>
      <c r="D8" s="6"/>
      <c r="F8" s="6"/>
      <c r="G8" s="6"/>
    </row>
    <row r="9" spans="1:7" ht="15">
      <c r="A9" s="15"/>
      <c r="B9" s="48"/>
      <c r="C9" s="48"/>
      <c r="D9" s="48"/>
      <c r="E9" s="48"/>
      <c r="F9" s="49" t="s">
        <v>25</v>
      </c>
      <c r="G9" s="6"/>
    </row>
    <row r="10" spans="1:7" ht="15">
      <c r="A10" s="15"/>
      <c r="B10" s="48"/>
      <c r="C10" s="48"/>
      <c r="D10" s="49" t="s">
        <v>23</v>
      </c>
      <c r="E10" s="49"/>
      <c r="F10" s="49" t="s">
        <v>76</v>
      </c>
      <c r="G10" s="6"/>
    </row>
    <row r="11" spans="1:7" ht="15">
      <c r="A11" s="15"/>
      <c r="B11" s="48"/>
      <c r="C11" s="48"/>
      <c r="D11" s="49" t="s">
        <v>24</v>
      </c>
      <c r="E11" s="49"/>
      <c r="F11" s="49" t="s">
        <v>26</v>
      </c>
      <c r="G11" s="6"/>
    </row>
    <row r="12" spans="1:7" ht="15">
      <c r="A12" s="15"/>
      <c r="B12" s="48"/>
      <c r="C12" s="48"/>
      <c r="D12" s="51" t="s">
        <v>126</v>
      </c>
      <c r="E12" s="73"/>
      <c r="F12" s="73" t="s">
        <v>113</v>
      </c>
      <c r="G12" s="6"/>
    </row>
    <row r="13" spans="1:7" ht="15">
      <c r="A13" s="15"/>
      <c r="B13" s="48"/>
      <c r="C13" s="48"/>
      <c r="D13" s="49" t="s">
        <v>22</v>
      </c>
      <c r="E13" s="49"/>
      <c r="F13" s="49" t="s">
        <v>22</v>
      </c>
      <c r="G13" s="6"/>
    </row>
    <row r="14" spans="1:7" ht="15">
      <c r="A14" s="15"/>
      <c r="B14" s="48"/>
      <c r="C14" s="48"/>
      <c r="D14" s="49" t="s">
        <v>29</v>
      </c>
      <c r="E14" s="49"/>
      <c r="F14" s="49" t="s">
        <v>30</v>
      </c>
      <c r="G14" s="6"/>
    </row>
    <row r="15" spans="1:7" ht="15">
      <c r="A15" s="15"/>
      <c r="B15" s="48"/>
      <c r="C15" s="48"/>
      <c r="D15" s="53"/>
      <c r="E15" s="53"/>
      <c r="F15" s="74"/>
      <c r="G15" s="6"/>
    </row>
    <row r="16" spans="1:7" ht="15">
      <c r="A16" s="15"/>
      <c r="B16" s="75" t="s">
        <v>90</v>
      </c>
      <c r="C16" s="48"/>
      <c r="D16" s="53"/>
      <c r="E16" s="53"/>
      <c r="F16" s="74"/>
      <c r="G16" s="6"/>
    </row>
    <row r="17" spans="1:7" ht="15">
      <c r="A17" s="15"/>
      <c r="B17" s="75"/>
      <c r="C17" s="48"/>
      <c r="D17" s="53"/>
      <c r="E17" s="53"/>
      <c r="F17" s="74"/>
      <c r="G17" s="6"/>
    </row>
    <row r="18" spans="1:8" ht="15">
      <c r="A18" s="15"/>
      <c r="B18" s="48" t="s">
        <v>91</v>
      </c>
      <c r="C18" s="48"/>
      <c r="D18" s="53">
        <v>17621</v>
      </c>
      <c r="E18" s="53"/>
      <c r="F18" s="64">
        <v>20871</v>
      </c>
      <c r="G18" s="6"/>
      <c r="H18" s="11"/>
    </row>
    <row r="19" spans="1:8" ht="15">
      <c r="A19" s="15"/>
      <c r="B19" s="48" t="s">
        <v>9</v>
      </c>
      <c r="C19" s="48"/>
      <c r="D19" s="53">
        <v>13594</v>
      </c>
      <c r="E19" s="53"/>
      <c r="F19" s="64">
        <v>13968</v>
      </c>
      <c r="G19" s="6"/>
      <c r="H19" s="11"/>
    </row>
    <row r="20" spans="1:8" ht="15">
      <c r="A20" s="15"/>
      <c r="B20" s="48" t="s">
        <v>92</v>
      </c>
      <c r="C20" s="48"/>
      <c r="D20" s="53">
        <v>37966</v>
      </c>
      <c r="E20" s="53"/>
      <c r="F20" s="64">
        <v>37966</v>
      </c>
      <c r="G20" s="6"/>
      <c r="H20" s="11"/>
    </row>
    <row r="21" spans="1:8" ht="15">
      <c r="A21" s="15"/>
      <c r="B21" s="48" t="s">
        <v>93</v>
      </c>
      <c r="C21" s="48"/>
      <c r="D21" s="53">
        <v>6846</v>
      </c>
      <c r="E21" s="53"/>
      <c r="F21" s="64">
        <v>7047</v>
      </c>
      <c r="G21" s="6"/>
      <c r="H21" s="11"/>
    </row>
    <row r="22" spans="1:8" ht="15">
      <c r="A22" s="15"/>
      <c r="B22" s="48"/>
      <c r="C22" s="48"/>
      <c r="D22" s="53"/>
      <c r="E22" s="53"/>
      <c r="F22" s="53"/>
      <c r="G22" s="6"/>
      <c r="H22" s="11"/>
    </row>
    <row r="23" spans="1:8" ht="15">
      <c r="A23" s="15"/>
      <c r="B23" s="75" t="s">
        <v>11</v>
      </c>
      <c r="C23" s="48"/>
      <c r="D23" s="76">
        <f>SUM(D18:D22)</f>
        <v>76027</v>
      </c>
      <c r="E23" s="53"/>
      <c r="F23" s="76">
        <f>SUM(F18:F21)</f>
        <v>79852</v>
      </c>
      <c r="G23" s="6"/>
      <c r="H23" s="11"/>
    </row>
    <row r="24" spans="1:8" ht="15">
      <c r="A24" s="15"/>
      <c r="B24" s="6"/>
      <c r="C24" s="48"/>
      <c r="D24" s="53"/>
      <c r="E24" s="53"/>
      <c r="F24" s="53"/>
      <c r="G24" s="6"/>
      <c r="H24" s="11"/>
    </row>
    <row r="25" spans="1:8" ht="15">
      <c r="A25" s="15"/>
      <c r="B25" s="77" t="s">
        <v>94</v>
      </c>
      <c r="C25" s="48"/>
      <c r="D25" s="53">
        <f>12308+3599</f>
        <v>15907</v>
      </c>
      <c r="E25" s="53"/>
      <c r="F25" s="53">
        <v>7615</v>
      </c>
      <c r="G25" s="6"/>
      <c r="H25" s="11"/>
    </row>
    <row r="26" spans="1:8" ht="15">
      <c r="A26" s="15"/>
      <c r="B26" s="77" t="s">
        <v>2</v>
      </c>
      <c r="C26" s="48"/>
      <c r="D26" s="53">
        <v>30234</v>
      </c>
      <c r="E26" s="53"/>
      <c r="F26" s="53">
        <v>30220</v>
      </c>
      <c r="G26" s="6"/>
      <c r="H26" s="11"/>
    </row>
    <row r="27" spans="1:8" ht="15">
      <c r="A27" s="15"/>
      <c r="B27" s="77" t="s">
        <v>42</v>
      </c>
      <c r="C27" s="48"/>
      <c r="D27" s="53">
        <v>5366</v>
      </c>
      <c r="E27" s="53"/>
      <c r="F27" s="53">
        <v>5997</v>
      </c>
      <c r="G27" s="6"/>
      <c r="H27" s="11"/>
    </row>
    <row r="28" spans="1:8" ht="15">
      <c r="A28" s="15"/>
      <c r="B28" s="77" t="s">
        <v>27</v>
      </c>
      <c r="C28" s="48"/>
      <c r="D28" s="64">
        <v>530</v>
      </c>
      <c r="E28" s="53"/>
      <c r="F28" s="53">
        <f>744+191</f>
        <v>935</v>
      </c>
      <c r="G28" s="6"/>
      <c r="H28" s="11"/>
    </row>
    <row r="29" spans="1:8" ht="15">
      <c r="A29" s="15"/>
      <c r="B29" s="48"/>
      <c r="C29" s="48"/>
      <c r="D29" s="53"/>
      <c r="E29" s="53"/>
      <c r="F29" s="53"/>
      <c r="G29" s="6"/>
      <c r="H29" s="11"/>
    </row>
    <row r="30" spans="1:8" ht="15">
      <c r="A30" s="15"/>
      <c r="B30" s="75" t="s">
        <v>12</v>
      </c>
      <c r="C30" s="48"/>
      <c r="D30" s="76">
        <f>SUM(D25:D29)</f>
        <v>52037</v>
      </c>
      <c r="E30" s="53"/>
      <c r="F30" s="76">
        <f>SUM(F25:F29)</f>
        <v>44767</v>
      </c>
      <c r="G30" s="6"/>
      <c r="H30" s="11"/>
    </row>
    <row r="31" spans="1:8" ht="15">
      <c r="A31" s="15"/>
      <c r="B31" s="75"/>
      <c r="C31" s="48"/>
      <c r="D31" s="53"/>
      <c r="E31" s="53"/>
      <c r="F31" s="53"/>
      <c r="G31" s="6"/>
      <c r="H31" s="11"/>
    </row>
    <row r="32" spans="1:8" ht="15.75" thickBot="1">
      <c r="A32" s="15"/>
      <c r="B32" s="75" t="s">
        <v>10</v>
      </c>
      <c r="C32" s="48"/>
      <c r="D32" s="78">
        <f>D23+D30</f>
        <v>128064</v>
      </c>
      <c r="E32" s="53"/>
      <c r="F32" s="78">
        <f>F23+F30</f>
        <v>124619</v>
      </c>
      <c r="G32" s="6"/>
      <c r="H32" s="11"/>
    </row>
    <row r="33" spans="1:8" ht="15.75" thickTop="1">
      <c r="A33" s="15"/>
      <c r="B33" s="75"/>
      <c r="C33" s="48"/>
      <c r="D33" s="53"/>
      <c r="E33" s="53"/>
      <c r="F33" s="53"/>
      <c r="G33" s="6"/>
      <c r="H33" s="11"/>
    </row>
    <row r="34" spans="1:8" ht="15">
      <c r="A34" s="15"/>
      <c r="B34" s="75"/>
      <c r="C34" s="48"/>
      <c r="D34" s="53"/>
      <c r="E34" s="53"/>
      <c r="F34" s="53"/>
      <c r="G34" s="6"/>
      <c r="H34" s="11"/>
    </row>
    <row r="35" spans="1:8" ht="12.75" customHeight="1">
      <c r="A35" s="15"/>
      <c r="B35" s="75" t="s">
        <v>95</v>
      </c>
      <c r="C35" s="48"/>
      <c r="D35" s="53"/>
      <c r="E35" s="53"/>
      <c r="F35" s="53"/>
      <c r="G35" s="6"/>
      <c r="H35" s="11"/>
    </row>
    <row r="36" spans="1:8" ht="12.75" customHeight="1">
      <c r="A36" s="15"/>
      <c r="B36" s="75"/>
      <c r="C36" s="48"/>
      <c r="D36" s="53"/>
      <c r="E36" s="53"/>
      <c r="F36" s="53"/>
      <c r="G36" s="6"/>
      <c r="H36" s="11"/>
    </row>
    <row r="37" spans="1:8" ht="12.75" customHeight="1">
      <c r="A37" s="15"/>
      <c r="B37" s="48" t="s">
        <v>96</v>
      </c>
      <c r="C37" s="48"/>
      <c r="D37" s="53">
        <v>159975</v>
      </c>
      <c r="E37" s="53"/>
      <c r="F37" s="53">
        <v>159975</v>
      </c>
      <c r="G37" s="6"/>
      <c r="H37" s="11"/>
    </row>
    <row r="38" spans="1:8" ht="12.75" customHeight="1">
      <c r="A38" s="15"/>
      <c r="B38" s="48" t="s">
        <v>97</v>
      </c>
      <c r="C38" s="48"/>
      <c r="D38" s="53">
        <f>-82520</f>
        <v>-82520</v>
      </c>
      <c r="E38" s="53"/>
      <c r="F38" s="53">
        <v>-83838</v>
      </c>
      <c r="G38" s="6"/>
      <c r="H38" s="11"/>
    </row>
    <row r="39" spans="1:8" ht="12.75" customHeight="1">
      <c r="A39" s="15"/>
      <c r="B39" s="48"/>
      <c r="C39" s="48"/>
      <c r="D39" s="53"/>
      <c r="E39" s="53"/>
      <c r="F39" s="53"/>
      <c r="G39" s="6"/>
      <c r="H39" s="11"/>
    </row>
    <row r="40" spans="1:8" ht="12.75" customHeight="1">
      <c r="A40" s="15"/>
      <c r="B40" s="75" t="s">
        <v>124</v>
      </c>
      <c r="C40" s="48"/>
      <c r="D40" s="53"/>
      <c r="E40" s="53"/>
      <c r="F40" s="53"/>
      <c r="G40" s="6"/>
      <c r="H40" s="11"/>
    </row>
    <row r="41" spans="1:8" ht="12.75" customHeight="1">
      <c r="A41" s="15"/>
      <c r="B41" s="75" t="s">
        <v>105</v>
      </c>
      <c r="C41" s="48"/>
      <c r="D41" s="76">
        <f>SUM(D37:D40)</f>
        <v>77455</v>
      </c>
      <c r="E41" s="53"/>
      <c r="F41" s="76">
        <f>SUM(F37:F40)</f>
        <v>76137</v>
      </c>
      <c r="G41" s="6"/>
      <c r="H41" s="11"/>
    </row>
    <row r="42" spans="1:8" ht="12.75" customHeight="1">
      <c r="A42" s="15"/>
      <c r="C42" s="48"/>
      <c r="D42" s="83"/>
      <c r="E42" s="53"/>
      <c r="F42" s="83"/>
      <c r="G42" s="6"/>
      <c r="H42" s="11"/>
    </row>
    <row r="43" spans="1:8" ht="12.75" customHeight="1">
      <c r="A43" s="15"/>
      <c r="B43" s="75" t="s">
        <v>98</v>
      </c>
      <c r="C43" s="48"/>
      <c r="D43" s="53"/>
      <c r="E43" s="53"/>
      <c r="F43" s="53"/>
      <c r="G43" s="6"/>
      <c r="H43" s="11"/>
    </row>
    <row r="44" spans="1:8" ht="12.75" customHeight="1">
      <c r="A44" s="15"/>
      <c r="B44" s="75"/>
      <c r="C44" s="48"/>
      <c r="D44" s="53"/>
      <c r="E44" s="53"/>
      <c r="F44" s="53"/>
      <c r="G44" s="6"/>
      <c r="H44" s="11"/>
    </row>
    <row r="45" spans="1:8" ht="12.75" customHeight="1">
      <c r="A45" s="15"/>
      <c r="B45" s="48" t="s">
        <v>6</v>
      </c>
      <c r="C45" s="48"/>
      <c r="D45" s="53">
        <v>10331</v>
      </c>
      <c r="E45" s="53"/>
      <c r="F45" s="53">
        <v>10331</v>
      </c>
      <c r="G45" s="6"/>
      <c r="H45" s="11"/>
    </row>
    <row r="46" spans="1:8" ht="12.75" customHeight="1">
      <c r="A46" s="15"/>
      <c r="B46" s="48" t="s">
        <v>5</v>
      </c>
      <c r="C46" s="48"/>
      <c r="D46" s="53">
        <v>190</v>
      </c>
      <c r="E46" s="53"/>
      <c r="F46" s="53">
        <v>905</v>
      </c>
      <c r="G46" s="6"/>
      <c r="H46" s="11"/>
    </row>
    <row r="47" spans="1:8" ht="12.75" customHeight="1">
      <c r="A47" s="15"/>
      <c r="B47" s="48" t="s">
        <v>18</v>
      </c>
      <c r="C47" s="48"/>
      <c r="D47" s="53">
        <v>22827</v>
      </c>
      <c r="E47" s="53"/>
      <c r="F47" s="53">
        <v>22827</v>
      </c>
      <c r="G47" s="6"/>
      <c r="H47" s="11"/>
    </row>
    <row r="48" spans="1:8" ht="12.75" customHeight="1">
      <c r="A48" s="15"/>
      <c r="B48" s="75"/>
      <c r="C48" s="48"/>
      <c r="D48" s="53"/>
      <c r="E48" s="53"/>
      <c r="F48" s="53"/>
      <c r="G48" s="6"/>
      <c r="H48" s="11"/>
    </row>
    <row r="49" spans="1:8" ht="12.75" customHeight="1">
      <c r="A49" s="15"/>
      <c r="B49" s="75" t="s">
        <v>99</v>
      </c>
      <c r="C49" s="48"/>
      <c r="D49" s="76">
        <f>SUM(D45:D48)</f>
        <v>33348</v>
      </c>
      <c r="E49" s="53"/>
      <c r="F49" s="76">
        <f>SUM(F45:F48)</f>
        <v>34063</v>
      </c>
      <c r="G49" s="6"/>
      <c r="H49" s="11"/>
    </row>
    <row r="50" spans="1:8" ht="12.75" customHeight="1">
      <c r="A50" s="15"/>
      <c r="B50" s="75"/>
      <c r="C50" s="48"/>
      <c r="D50" s="53"/>
      <c r="E50" s="53"/>
      <c r="F50" s="53"/>
      <c r="G50" s="6"/>
      <c r="H50" s="11"/>
    </row>
    <row r="51" spans="1:8" ht="15">
      <c r="A51" s="15"/>
      <c r="B51" s="48" t="s">
        <v>100</v>
      </c>
      <c r="C51" s="48"/>
      <c r="D51" s="53">
        <f>2908+8858</f>
        <v>11766</v>
      </c>
      <c r="E51" s="53"/>
      <c r="F51" s="53">
        <v>9700</v>
      </c>
      <c r="G51" s="6"/>
      <c r="H51" s="11"/>
    </row>
    <row r="52" spans="1:8" ht="15">
      <c r="A52" s="15"/>
      <c r="B52" s="79" t="s">
        <v>89</v>
      </c>
      <c r="C52" s="48"/>
      <c r="D52" s="53">
        <v>600</v>
      </c>
      <c r="E52" s="53"/>
      <c r="F52" s="53">
        <v>600</v>
      </c>
      <c r="G52" s="6"/>
      <c r="H52" s="11"/>
    </row>
    <row r="53" spans="1:8" ht="15">
      <c r="A53" s="15"/>
      <c r="B53" s="48" t="s">
        <v>5</v>
      </c>
      <c r="C53" s="48"/>
      <c r="D53" s="53">
        <v>3741</v>
      </c>
      <c r="E53" s="53"/>
      <c r="F53" s="53">
        <v>3675</v>
      </c>
      <c r="G53" s="6"/>
      <c r="H53" s="11"/>
    </row>
    <row r="54" spans="1:8" ht="15">
      <c r="A54" s="15"/>
      <c r="B54" s="48" t="s">
        <v>101</v>
      </c>
      <c r="C54" s="48"/>
      <c r="D54" s="53">
        <v>1154</v>
      </c>
      <c r="E54" s="53"/>
      <c r="F54" s="53">
        <v>444</v>
      </c>
      <c r="G54" s="6"/>
      <c r="H54" s="11"/>
    </row>
    <row r="55" spans="1:8" ht="15">
      <c r="A55" s="15"/>
      <c r="B55" s="48"/>
      <c r="C55" s="48"/>
      <c r="D55" s="53"/>
      <c r="E55" s="53"/>
      <c r="F55" s="53"/>
      <c r="G55" s="6"/>
      <c r="H55" s="11"/>
    </row>
    <row r="56" spans="1:8" ht="15">
      <c r="A56" s="15"/>
      <c r="B56" s="75" t="s">
        <v>102</v>
      </c>
      <c r="C56" s="48"/>
      <c r="D56" s="76">
        <f>SUM(D51:D55)</f>
        <v>17261</v>
      </c>
      <c r="E56" s="53"/>
      <c r="F56" s="76">
        <f>SUM(F51:F55)</f>
        <v>14419</v>
      </c>
      <c r="G56" s="6"/>
      <c r="H56" s="11"/>
    </row>
    <row r="57" spans="1:8" ht="15">
      <c r="A57" s="15"/>
      <c r="B57" s="48"/>
      <c r="C57" s="48"/>
      <c r="D57" s="53"/>
      <c r="E57" s="53"/>
      <c r="F57" s="53"/>
      <c r="G57" s="6"/>
      <c r="H57" s="11"/>
    </row>
    <row r="58" spans="1:8" ht="15">
      <c r="A58" s="15"/>
      <c r="B58" s="75" t="s">
        <v>103</v>
      </c>
      <c r="C58" s="48"/>
      <c r="D58" s="80">
        <f>D49+D56</f>
        <v>50609</v>
      </c>
      <c r="E58" s="53"/>
      <c r="F58" s="80">
        <f>F49+F56</f>
        <v>48482</v>
      </c>
      <c r="G58" s="6"/>
      <c r="H58" s="11"/>
    </row>
    <row r="59" spans="1:8" ht="15" hidden="1">
      <c r="A59" s="15"/>
      <c r="B59" s="48"/>
      <c r="C59" s="48"/>
      <c r="D59" s="53"/>
      <c r="E59" s="53"/>
      <c r="F59" s="53"/>
      <c r="G59" s="6"/>
      <c r="H59" s="11"/>
    </row>
    <row r="60" spans="1:8" ht="15" hidden="1">
      <c r="A60" s="15"/>
      <c r="B60" s="48" t="s">
        <v>36</v>
      </c>
      <c r="C60" s="48"/>
      <c r="D60" s="53">
        <f>+'[1]bs'!$V$46</f>
        <v>0</v>
      </c>
      <c r="E60" s="53"/>
      <c r="F60" s="53">
        <f>+'[1]bs'!$V$46</f>
        <v>0</v>
      </c>
      <c r="G60" s="6"/>
      <c r="H60" s="11"/>
    </row>
    <row r="61" spans="1:8" ht="15">
      <c r="A61" s="15"/>
      <c r="B61" s="48"/>
      <c r="C61" s="48"/>
      <c r="D61" s="53"/>
      <c r="E61" s="53"/>
      <c r="F61" s="53"/>
      <c r="G61" s="6"/>
      <c r="H61" s="11"/>
    </row>
    <row r="62" spans="1:8" ht="15.75" thickBot="1">
      <c r="A62" s="15"/>
      <c r="B62" s="75" t="s">
        <v>104</v>
      </c>
      <c r="C62" s="48"/>
      <c r="D62" s="81">
        <f>D58+D41</f>
        <v>128064</v>
      </c>
      <c r="E62" s="53"/>
      <c r="F62" s="81">
        <f>F58+F41</f>
        <v>124619</v>
      </c>
      <c r="G62" s="6"/>
      <c r="H62" s="11"/>
    </row>
    <row r="63" spans="1:8" ht="15.75" thickTop="1">
      <c r="A63" s="15"/>
      <c r="B63" s="48"/>
      <c r="C63" s="48"/>
      <c r="D63" s="53"/>
      <c r="E63" s="53"/>
      <c r="F63" s="53"/>
      <c r="G63" s="6"/>
      <c r="H63" s="11"/>
    </row>
    <row r="64" spans="1:8" ht="15.75" thickBot="1">
      <c r="A64" s="15"/>
      <c r="B64" s="75" t="s">
        <v>4</v>
      </c>
      <c r="C64" s="48"/>
      <c r="D64" s="82">
        <f>D41/D37*100</f>
        <v>48.41694014689795</v>
      </c>
      <c r="E64" s="53"/>
      <c r="F64" s="82">
        <f>F41/F37*100</f>
        <v>47.59306141584623</v>
      </c>
      <c r="G64" s="6"/>
      <c r="H64" s="11"/>
    </row>
    <row r="65" spans="1:8" ht="13.5" thickTop="1">
      <c r="A65" s="15"/>
      <c r="B65" s="6"/>
      <c r="C65" s="6"/>
      <c r="D65" s="13"/>
      <c r="F65" s="13"/>
      <c r="G65" s="6"/>
      <c r="H65" s="11"/>
    </row>
    <row r="66" spans="1:7" ht="12.75">
      <c r="A66" s="15"/>
      <c r="B66" s="6"/>
      <c r="C66" s="6"/>
      <c r="D66" s="13"/>
      <c r="F66" s="13"/>
      <c r="G66" s="6"/>
    </row>
    <row r="67" spans="1:7" ht="15.75">
      <c r="A67" s="15"/>
      <c r="B67" s="14" t="s">
        <v>55</v>
      </c>
      <c r="C67" s="6"/>
      <c r="D67" s="13"/>
      <c r="F67" s="13"/>
      <c r="G67" s="6"/>
    </row>
    <row r="68" spans="1:8" ht="15.75">
      <c r="A68" s="15"/>
      <c r="B68" s="14" t="s">
        <v>118</v>
      </c>
      <c r="C68" s="6"/>
      <c r="D68" s="6"/>
      <c r="F68" s="6"/>
      <c r="H68" s="24"/>
    </row>
    <row r="69" ht="12.75">
      <c r="F69" s="97" t="s">
        <v>132</v>
      </c>
    </row>
    <row r="70" spans="2:76" s="3" customFormat="1" ht="12.75">
      <c r="B70" s="2"/>
      <c r="C70" s="2"/>
      <c r="D70" s="2"/>
      <c r="E70" s="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</row>
    <row r="71" spans="4:6" ht="12.75">
      <c r="D71" s="4"/>
      <c r="E71" s="8"/>
      <c r="F71" s="4"/>
    </row>
  </sheetData>
  <sheetProtection/>
  <mergeCells count="6">
    <mergeCell ref="A7:G7"/>
    <mergeCell ref="A1:G1"/>
    <mergeCell ref="A2:G2"/>
    <mergeCell ref="A3:G3"/>
    <mergeCell ref="A6:G6"/>
    <mergeCell ref="A4:G4"/>
  </mergeCells>
  <printOptions/>
  <pageMargins left="0.5" right="0.1" top="0.4" bottom="0.1" header="0.19" footer="0.17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BD311"/>
  <sheetViews>
    <sheetView tabSelected="1" zoomScale="75" zoomScaleNormal="75" zoomScalePageLayoutView="0" workbookViewId="0" topLeftCell="C1">
      <selection activeCell="J61" sqref="J61"/>
    </sheetView>
  </sheetViews>
  <sheetFormatPr defaultColWidth="9.140625" defaultRowHeight="12.75"/>
  <cols>
    <col min="1" max="1" width="3.57421875" style="0" hidden="1" customWidth="1"/>
    <col min="2" max="2" width="3.140625" style="1" hidden="1" customWidth="1"/>
    <col min="3" max="3" width="0.13671875" style="1" customWidth="1"/>
    <col min="4" max="4" width="2.28125" style="1" customWidth="1"/>
    <col min="5" max="5" width="53.28125" style="1" customWidth="1"/>
    <col min="6" max="6" width="18.28125" style="1" customWidth="1"/>
    <col min="7" max="7" width="18.140625" style="1" customWidth="1"/>
    <col min="8" max="8" width="2.57421875" style="1" customWidth="1"/>
    <col min="9" max="10" width="18.8515625" style="1" customWidth="1"/>
    <col min="11" max="11" width="0.2890625" style="1" customWidth="1"/>
    <col min="12" max="56" width="9.140625" style="1" customWidth="1"/>
  </cols>
  <sheetData>
    <row r="1" spans="1:11" ht="12.75">
      <c r="A1" s="15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8.75">
      <c r="A2" s="99" t="s">
        <v>34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56" s="26" customFormat="1" ht="12.75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26" customFormat="1" ht="12.75">
      <c r="A4" s="100" t="s">
        <v>28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s="26" customFormat="1" ht="12.75">
      <c r="A5" s="100" t="s">
        <v>43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s="26" customFormat="1" ht="12.75">
      <c r="A6" s="27"/>
      <c r="B6" s="6"/>
      <c r="C6" s="6"/>
      <c r="D6" s="5"/>
      <c r="E6" s="5"/>
      <c r="F6" s="5"/>
      <c r="G6" s="5"/>
      <c r="H6" s="5"/>
      <c r="I6" s="5"/>
      <c r="J6" s="5"/>
      <c r="K6" s="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s="26" customFormat="1" ht="15.75">
      <c r="A7" s="101" t="s">
        <v>57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s="26" customFormat="1" ht="12.75">
      <c r="A8" s="100" t="s">
        <v>125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11" ht="12.75">
      <c r="A9" s="15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15"/>
      <c r="B10" s="6"/>
      <c r="C10" s="6"/>
      <c r="D10" s="6"/>
      <c r="E10" s="6"/>
      <c r="K10" s="6"/>
    </row>
    <row r="11" spans="1:11" ht="15">
      <c r="A11" s="15"/>
      <c r="B11" s="6"/>
      <c r="C11" s="6"/>
      <c r="D11" s="6"/>
      <c r="E11" s="48"/>
      <c r="F11" s="98" t="s">
        <v>32</v>
      </c>
      <c r="G11" s="98"/>
      <c r="H11" s="48"/>
      <c r="I11" s="98" t="s">
        <v>33</v>
      </c>
      <c r="J11" s="98"/>
      <c r="K11" s="48"/>
    </row>
    <row r="12" spans="1:11" ht="15">
      <c r="A12" s="15"/>
      <c r="B12" s="6"/>
      <c r="C12" s="6"/>
      <c r="D12" s="6"/>
      <c r="E12" s="48"/>
      <c r="F12" s="49" t="s">
        <v>20</v>
      </c>
      <c r="G12" s="49" t="s">
        <v>31</v>
      </c>
      <c r="H12" s="50"/>
      <c r="I12" s="49" t="s">
        <v>20</v>
      </c>
      <c r="J12" s="49" t="s">
        <v>31</v>
      </c>
      <c r="K12" s="48"/>
    </row>
    <row r="13" spans="1:11" ht="15">
      <c r="A13" s="15"/>
      <c r="B13" s="6"/>
      <c r="C13" s="6"/>
      <c r="D13" s="6"/>
      <c r="E13" s="48"/>
      <c r="F13" s="49" t="s">
        <v>19</v>
      </c>
      <c r="G13" s="49" t="s">
        <v>19</v>
      </c>
      <c r="H13" s="50"/>
      <c r="I13" s="49" t="s">
        <v>21</v>
      </c>
      <c r="J13" s="49" t="s">
        <v>21</v>
      </c>
      <c r="K13" s="48"/>
    </row>
    <row r="14" spans="1:11" ht="15">
      <c r="A14" s="15"/>
      <c r="B14" s="6"/>
      <c r="C14" s="6"/>
      <c r="D14" s="6"/>
      <c r="E14" s="48"/>
      <c r="F14" s="85" t="s">
        <v>126</v>
      </c>
      <c r="G14" s="86" t="s">
        <v>127</v>
      </c>
      <c r="H14" s="49"/>
      <c r="I14" s="87" t="str">
        <f>+F14</f>
        <v>30 November 2009</v>
      </c>
      <c r="J14" s="87" t="str">
        <f>+G14</f>
        <v>30 November 2008</v>
      </c>
      <c r="K14" s="48"/>
    </row>
    <row r="15" spans="1:11" ht="15">
      <c r="A15" s="15"/>
      <c r="B15" s="6"/>
      <c r="C15" s="6"/>
      <c r="D15" s="6"/>
      <c r="E15" s="48"/>
      <c r="F15" s="49" t="s">
        <v>22</v>
      </c>
      <c r="G15" s="49" t="s">
        <v>22</v>
      </c>
      <c r="H15" s="50"/>
      <c r="I15" s="49" t="s">
        <v>22</v>
      </c>
      <c r="J15" s="49" t="s">
        <v>22</v>
      </c>
      <c r="K15" s="48"/>
    </row>
    <row r="16" spans="1:11" ht="15">
      <c r="A16" s="15"/>
      <c r="B16" s="6"/>
      <c r="C16" s="6"/>
      <c r="D16" s="6"/>
      <c r="E16" s="48"/>
      <c r="F16" s="49" t="s">
        <v>29</v>
      </c>
      <c r="G16" s="49" t="s">
        <v>29</v>
      </c>
      <c r="H16" s="50"/>
      <c r="I16" s="49" t="s">
        <v>29</v>
      </c>
      <c r="J16" s="49" t="s">
        <v>29</v>
      </c>
      <c r="K16" s="48"/>
    </row>
    <row r="17" spans="1:11" ht="15">
      <c r="A17" s="15"/>
      <c r="B17" s="6"/>
      <c r="C17" s="6"/>
      <c r="D17" s="6"/>
      <c r="E17" s="48"/>
      <c r="F17" s="48"/>
      <c r="G17" s="48"/>
      <c r="H17" s="48"/>
      <c r="I17" s="48"/>
      <c r="J17" s="52"/>
      <c r="K17" s="48"/>
    </row>
    <row r="18" spans="1:11" ht="15">
      <c r="A18" s="15"/>
      <c r="B18" s="6"/>
      <c r="C18" s="6"/>
      <c r="D18" s="6"/>
      <c r="E18" s="48" t="s">
        <v>39</v>
      </c>
      <c r="F18" s="53">
        <v>10627</v>
      </c>
      <c r="G18" s="53">
        <v>8695</v>
      </c>
      <c r="H18" s="53"/>
      <c r="I18" s="53">
        <v>27795</v>
      </c>
      <c r="J18" s="53">
        <v>31046</v>
      </c>
      <c r="K18" s="48"/>
    </row>
    <row r="19" spans="1:11" ht="15">
      <c r="A19" s="15"/>
      <c r="B19" s="6"/>
      <c r="C19" s="6"/>
      <c r="D19" s="6"/>
      <c r="E19" s="48"/>
      <c r="F19" s="53"/>
      <c r="G19" s="53"/>
      <c r="H19" s="53"/>
      <c r="I19" s="53"/>
      <c r="J19" s="53"/>
      <c r="K19" s="48"/>
    </row>
    <row r="20" spans="1:11" ht="15">
      <c r="A20" s="15"/>
      <c r="B20" s="6"/>
      <c r="C20" s="6"/>
      <c r="D20" s="6"/>
      <c r="E20" s="48" t="s">
        <v>79</v>
      </c>
      <c r="F20" s="53">
        <f>-F18-F22+F25</f>
        <v>-7959</v>
      </c>
      <c r="G20" s="53">
        <v>-13990</v>
      </c>
      <c r="H20" s="53"/>
      <c r="I20" s="53">
        <f>-I18-I22+I25</f>
        <v>-23089</v>
      </c>
      <c r="J20" s="53">
        <v>-32299</v>
      </c>
      <c r="K20" s="48"/>
    </row>
    <row r="21" spans="1:11" ht="15">
      <c r="A21" s="15"/>
      <c r="B21" s="6"/>
      <c r="C21" s="6"/>
      <c r="D21" s="6"/>
      <c r="E21" s="48"/>
      <c r="F21" s="53"/>
      <c r="G21" s="53"/>
      <c r="H21" s="53"/>
      <c r="I21" s="53"/>
      <c r="J21" s="53"/>
      <c r="K21" s="48"/>
    </row>
    <row r="22" spans="1:11" ht="15">
      <c r="A22" s="15"/>
      <c r="B22" s="6"/>
      <c r="C22" s="6"/>
      <c r="D22" s="6"/>
      <c r="E22" s="48" t="s">
        <v>80</v>
      </c>
      <c r="F22" s="53">
        <v>14</v>
      </c>
      <c r="G22" s="53">
        <v>164</v>
      </c>
      <c r="H22" s="53"/>
      <c r="I22" s="54">
        <v>214</v>
      </c>
      <c r="J22" s="53">
        <v>281</v>
      </c>
      <c r="K22" s="48"/>
    </row>
    <row r="23" spans="1:11" ht="15">
      <c r="A23" s="15"/>
      <c r="B23" s="6"/>
      <c r="C23" s="6"/>
      <c r="D23" s="6"/>
      <c r="E23" s="48"/>
      <c r="F23" s="55"/>
      <c r="G23" s="55"/>
      <c r="H23" s="53"/>
      <c r="I23" s="55"/>
      <c r="J23" s="55"/>
      <c r="K23" s="48"/>
    </row>
    <row r="24" spans="1:11" ht="15">
      <c r="A24" s="15"/>
      <c r="B24" s="6"/>
      <c r="C24" s="6"/>
      <c r="D24" s="6"/>
      <c r="E24" s="48"/>
      <c r="F24" s="54"/>
      <c r="G24" s="54"/>
      <c r="H24" s="53"/>
      <c r="I24" s="54"/>
      <c r="J24" s="54"/>
      <c r="K24" s="48"/>
    </row>
    <row r="25" spans="1:11" ht="15">
      <c r="A25" s="15"/>
      <c r="B25" s="6"/>
      <c r="C25" s="6"/>
      <c r="D25" s="6"/>
      <c r="E25" s="48" t="s">
        <v>81</v>
      </c>
      <c r="F25" s="53">
        <v>2682</v>
      </c>
      <c r="G25" s="53">
        <f>SUM(G18:G22)</f>
        <v>-5131</v>
      </c>
      <c r="H25" s="53"/>
      <c r="I25" s="53">
        <v>4920</v>
      </c>
      <c r="J25" s="53">
        <f>SUM(J18:J22)</f>
        <v>-972</v>
      </c>
      <c r="K25" s="48"/>
    </row>
    <row r="26" spans="1:11" ht="15">
      <c r="A26" s="15"/>
      <c r="B26" s="6"/>
      <c r="C26" s="6"/>
      <c r="D26" s="6"/>
      <c r="E26" s="48"/>
      <c r="F26" s="53"/>
      <c r="G26" s="53"/>
      <c r="H26" s="53"/>
      <c r="I26" s="53"/>
      <c r="J26" s="53"/>
      <c r="K26" s="48"/>
    </row>
    <row r="27" spans="1:11" ht="15">
      <c r="A27" s="15"/>
      <c r="B27" s="6"/>
      <c r="C27" s="6"/>
      <c r="D27" s="6"/>
      <c r="E27" s="48" t="s">
        <v>40</v>
      </c>
      <c r="F27" s="53">
        <v>-382</v>
      </c>
      <c r="G27" s="53">
        <v>-436</v>
      </c>
      <c r="H27" s="53"/>
      <c r="I27" s="53">
        <v>-1168</v>
      </c>
      <c r="J27" s="53">
        <v>-1319</v>
      </c>
      <c r="K27" s="48"/>
    </row>
    <row r="28" spans="1:11" ht="15" hidden="1">
      <c r="A28" s="15"/>
      <c r="B28" s="6"/>
      <c r="C28" s="6"/>
      <c r="D28" s="6"/>
      <c r="E28" s="48"/>
      <c r="F28" s="53"/>
      <c r="G28" s="53"/>
      <c r="H28" s="53"/>
      <c r="I28" s="53"/>
      <c r="J28" s="53"/>
      <c r="K28" s="48"/>
    </row>
    <row r="29" spans="1:11" ht="15" hidden="1">
      <c r="A29" s="15"/>
      <c r="B29" s="6"/>
      <c r="C29" s="6"/>
      <c r="D29" s="6"/>
      <c r="E29" s="48" t="s">
        <v>116</v>
      </c>
      <c r="F29" s="53">
        <v>0</v>
      </c>
      <c r="G29" s="53">
        <v>0</v>
      </c>
      <c r="H29" s="53"/>
      <c r="I29" s="53">
        <v>0</v>
      </c>
      <c r="J29" s="53">
        <v>0</v>
      </c>
      <c r="K29" s="48"/>
    </row>
    <row r="30" spans="1:11" ht="15">
      <c r="A30" s="15"/>
      <c r="B30" s="6"/>
      <c r="C30" s="6"/>
      <c r="D30" s="6"/>
      <c r="E30" s="48"/>
      <c r="F30" s="53"/>
      <c r="G30" s="53"/>
      <c r="H30" s="53"/>
      <c r="I30" s="53"/>
      <c r="J30" s="53"/>
      <c r="K30" s="48"/>
    </row>
    <row r="31" spans="1:11" ht="15">
      <c r="A31" s="15"/>
      <c r="B31" s="6"/>
      <c r="C31" s="6"/>
      <c r="D31" s="6"/>
      <c r="E31" s="56"/>
      <c r="F31" s="57"/>
      <c r="G31" s="57"/>
      <c r="H31" s="53"/>
      <c r="I31" s="57"/>
      <c r="J31" s="57"/>
      <c r="K31" s="48"/>
    </row>
    <row r="32" spans="1:13" ht="15">
      <c r="A32" s="15"/>
      <c r="B32" s="6"/>
      <c r="C32" s="6"/>
      <c r="D32" s="6"/>
      <c r="E32" s="48" t="s">
        <v>82</v>
      </c>
      <c r="F32" s="53">
        <f>+F25+F27+F29</f>
        <v>2300</v>
      </c>
      <c r="G32" s="53">
        <f>+G25+G27</f>
        <v>-5567</v>
      </c>
      <c r="H32" s="53"/>
      <c r="I32" s="53">
        <f>+I25+I27+I29</f>
        <v>3752</v>
      </c>
      <c r="J32" s="53">
        <f>+J25+J27</f>
        <v>-2291</v>
      </c>
      <c r="K32" s="48"/>
      <c r="M32" s="11"/>
    </row>
    <row r="33" spans="1:11" ht="15">
      <c r="A33" s="15"/>
      <c r="B33" s="6"/>
      <c r="C33" s="6"/>
      <c r="D33" s="6"/>
      <c r="E33" s="48"/>
      <c r="F33" s="53"/>
      <c r="G33" s="53"/>
      <c r="H33" s="53"/>
      <c r="I33" s="53"/>
      <c r="J33" s="53"/>
      <c r="K33" s="48"/>
    </row>
    <row r="34" spans="1:11" ht="15">
      <c r="A34" s="15"/>
      <c r="B34" s="6"/>
      <c r="C34" s="6"/>
      <c r="D34" s="6"/>
      <c r="E34" s="48" t="s">
        <v>83</v>
      </c>
      <c r="F34" s="53">
        <v>-816</v>
      </c>
      <c r="G34" s="54">
        <v>-403</v>
      </c>
      <c r="H34" s="53"/>
      <c r="I34" s="53">
        <v>-1559</v>
      </c>
      <c r="J34" s="54">
        <v>-1551</v>
      </c>
      <c r="K34" s="48"/>
    </row>
    <row r="35" spans="1:11" ht="15">
      <c r="A35" s="15"/>
      <c r="B35" s="6"/>
      <c r="C35" s="6"/>
      <c r="D35" s="6"/>
      <c r="E35" s="48"/>
      <c r="F35" s="53"/>
      <c r="G35" s="53"/>
      <c r="H35" s="53"/>
      <c r="I35" s="53"/>
      <c r="J35" s="53"/>
      <c r="K35" s="48"/>
    </row>
    <row r="36" spans="1:11" ht="15">
      <c r="A36" s="15"/>
      <c r="B36" s="6"/>
      <c r="C36" s="6"/>
      <c r="D36" s="6"/>
      <c r="E36" s="56"/>
      <c r="F36" s="57"/>
      <c r="G36" s="57"/>
      <c r="H36" s="53"/>
      <c r="I36" s="57"/>
      <c r="J36" s="57"/>
      <c r="K36" s="48"/>
    </row>
    <row r="37" spans="1:11" ht="15">
      <c r="A37" s="15"/>
      <c r="B37" s="6"/>
      <c r="C37" s="6"/>
      <c r="D37" s="6"/>
      <c r="E37" s="48" t="s">
        <v>84</v>
      </c>
      <c r="F37" s="53">
        <f>SUM(F32:F35)</f>
        <v>1484</v>
      </c>
      <c r="G37" s="53">
        <f>SUM(G32:G35)</f>
        <v>-5970</v>
      </c>
      <c r="H37" s="53"/>
      <c r="I37" s="53">
        <f>SUM(I32:I35)</f>
        <v>2193</v>
      </c>
      <c r="J37" s="53">
        <f>SUM(J32:J35)</f>
        <v>-3842</v>
      </c>
      <c r="K37" s="48"/>
    </row>
    <row r="38" spans="1:11" ht="15">
      <c r="A38" s="15"/>
      <c r="B38" s="6"/>
      <c r="C38" s="6"/>
      <c r="D38" s="6"/>
      <c r="E38" s="48"/>
      <c r="F38" s="53"/>
      <c r="G38" s="53"/>
      <c r="H38" s="53"/>
      <c r="I38" s="53"/>
      <c r="J38" s="53"/>
      <c r="K38" s="48"/>
    </row>
    <row r="39" spans="1:11" ht="15">
      <c r="A39" s="15"/>
      <c r="B39" s="6"/>
      <c r="C39" s="6"/>
      <c r="D39" s="6"/>
      <c r="E39" s="48" t="s">
        <v>41</v>
      </c>
      <c r="F39" s="53">
        <f>+I39</f>
        <v>0</v>
      </c>
      <c r="G39" s="53">
        <f>+J39</f>
        <v>0</v>
      </c>
      <c r="H39" s="53"/>
      <c r="I39" s="53">
        <v>0</v>
      </c>
      <c r="J39" s="53">
        <f>+M39</f>
        <v>0</v>
      </c>
      <c r="K39" s="48"/>
    </row>
    <row r="40" spans="1:11" ht="15">
      <c r="A40" s="15"/>
      <c r="B40" s="6"/>
      <c r="C40" s="6"/>
      <c r="D40" s="6"/>
      <c r="E40" s="48"/>
      <c r="F40" s="53"/>
      <c r="G40" s="53"/>
      <c r="H40" s="53"/>
      <c r="I40" s="53"/>
      <c r="J40" s="53"/>
      <c r="K40" s="48"/>
    </row>
    <row r="41" spans="1:11" ht="15">
      <c r="A41" s="15"/>
      <c r="B41" s="6"/>
      <c r="C41" s="6"/>
      <c r="D41" s="6"/>
      <c r="E41" s="56"/>
      <c r="F41" s="57"/>
      <c r="G41" s="57"/>
      <c r="H41" s="53"/>
      <c r="I41" s="57"/>
      <c r="J41" s="57"/>
      <c r="K41" s="48"/>
    </row>
    <row r="42" spans="1:11" ht="15">
      <c r="A42" s="15"/>
      <c r="B42" s="6"/>
      <c r="C42" s="6"/>
      <c r="D42" s="6"/>
      <c r="E42" s="48" t="s">
        <v>85</v>
      </c>
      <c r="F42" s="53">
        <f>SUM(F37:F39)</f>
        <v>1484</v>
      </c>
      <c r="G42" s="53">
        <f>SUM(G37:G39)</f>
        <v>-5970</v>
      </c>
      <c r="H42" s="53"/>
      <c r="I42" s="53">
        <f>SUM(I37:I39)</f>
        <v>2193</v>
      </c>
      <c r="J42" s="53">
        <f>SUM(J37:J39)</f>
        <v>-3842</v>
      </c>
      <c r="K42" s="48"/>
    </row>
    <row r="43" spans="1:11" ht="15.75" thickBot="1">
      <c r="A43" s="15"/>
      <c r="B43" s="6"/>
      <c r="C43" s="6"/>
      <c r="D43" s="6"/>
      <c r="E43" s="48"/>
      <c r="F43" s="58"/>
      <c r="G43" s="58"/>
      <c r="H43" s="53"/>
      <c r="I43" s="58"/>
      <c r="J43" s="58"/>
      <c r="K43" s="48"/>
    </row>
    <row r="44" spans="1:11" ht="15.75" thickTop="1">
      <c r="A44" s="15"/>
      <c r="B44" s="6"/>
      <c r="C44" s="6"/>
      <c r="D44" s="6"/>
      <c r="E44" s="48"/>
      <c r="F44" s="53"/>
      <c r="G44" s="53"/>
      <c r="H44" s="53"/>
      <c r="I44" s="53"/>
      <c r="J44" s="53"/>
      <c r="K44" s="48"/>
    </row>
    <row r="45" spans="1:11" ht="15">
      <c r="A45" s="15"/>
      <c r="B45" s="6"/>
      <c r="C45" s="6"/>
      <c r="D45" s="6"/>
      <c r="E45" s="48"/>
      <c r="F45" s="53"/>
      <c r="G45" s="53"/>
      <c r="H45" s="53"/>
      <c r="I45" s="53"/>
      <c r="J45" s="53"/>
      <c r="K45" s="48"/>
    </row>
    <row r="46" spans="1:11" ht="15">
      <c r="A46" s="15"/>
      <c r="B46" s="6"/>
      <c r="C46" s="6"/>
      <c r="D46" s="6"/>
      <c r="E46" s="48"/>
      <c r="F46" s="53"/>
      <c r="G46" s="53"/>
      <c r="H46" s="53"/>
      <c r="I46" s="53"/>
      <c r="J46" s="53"/>
      <c r="K46" s="48"/>
    </row>
    <row r="47" spans="1:11" ht="15">
      <c r="A47" s="15"/>
      <c r="B47" s="6"/>
      <c r="C47" s="6"/>
      <c r="D47" s="6"/>
      <c r="E47" s="48" t="s">
        <v>86</v>
      </c>
      <c r="F47" s="53"/>
      <c r="G47" s="53"/>
      <c r="H47" s="53"/>
      <c r="I47" s="53"/>
      <c r="J47" s="53"/>
      <c r="K47" s="48"/>
    </row>
    <row r="48" spans="1:11" ht="15">
      <c r="A48" s="15"/>
      <c r="B48" s="6"/>
      <c r="C48" s="6"/>
      <c r="D48" s="6"/>
      <c r="E48" s="48"/>
      <c r="F48" s="53"/>
      <c r="G48" s="53"/>
      <c r="H48" s="53"/>
      <c r="I48" s="53"/>
      <c r="J48" s="53"/>
      <c r="K48" s="48"/>
    </row>
    <row r="49" spans="1:11" ht="15.75" thickBot="1">
      <c r="A49" s="15"/>
      <c r="B49" s="6"/>
      <c r="C49" s="6"/>
      <c r="D49" s="6"/>
      <c r="E49" s="59" t="s">
        <v>1</v>
      </c>
      <c r="F49" s="60">
        <f>+F42/F52*100</f>
        <v>0.9276449445225817</v>
      </c>
      <c r="G49" s="60">
        <f>+G42/G52*100</f>
        <v>-3.731833098921707</v>
      </c>
      <c r="H49" s="53"/>
      <c r="I49" s="60">
        <f>+I42/I52*100</f>
        <v>1.3708391936240036</v>
      </c>
      <c r="J49" s="60">
        <f>+J42/J52*100</f>
        <v>-2.4016252539459293</v>
      </c>
      <c r="K49" s="48"/>
    </row>
    <row r="50" spans="1:11" ht="15.75" thickTop="1">
      <c r="A50" s="15"/>
      <c r="B50" s="6"/>
      <c r="C50" s="6"/>
      <c r="D50" s="6"/>
      <c r="E50" s="48"/>
      <c r="F50" s="61"/>
      <c r="G50" s="61"/>
      <c r="H50" s="53"/>
      <c r="I50" s="61"/>
      <c r="J50" s="61"/>
      <c r="K50" s="48"/>
    </row>
    <row r="51" spans="1:11" ht="15">
      <c r="A51" s="15"/>
      <c r="B51" s="6"/>
      <c r="C51" s="6"/>
      <c r="D51" s="6"/>
      <c r="E51" s="62" t="s">
        <v>37</v>
      </c>
      <c r="F51" s="61"/>
      <c r="G51" s="61"/>
      <c r="H51" s="53"/>
      <c r="I51" s="61"/>
      <c r="J51" s="61"/>
      <c r="K51" s="48"/>
    </row>
    <row r="52" spans="1:11" ht="15.75" thickBot="1">
      <c r="A52" s="15"/>
      <c r="B52" s="6"/>
      <c r="C52" s="6"/>
      <c r="D52" s="6"/>
      <c r="E52" s="62" t="s">
        <v>38</v>
      </c>
      <c r="F52" s="58">
        <v>159975</v>
      </c>
      <c r="G52" s="58">
        <v>159975</v>
      </c>
      <c r="H52" s="53"/>
      <c r="I52" s="58">
        <v>159975</v>
      </c>
      <c r="J52" s="58">
        <v>159975</v>
      </c>
      <c r="K52" s="48"/>
    </row>
    <row r="53" spans="1:11" ht="15.75" thickTop="1">
      <c r="A53" s="15"/>
      <c r="B53" s="6"/>
      <c r="C53" s="6"/>
      <c r="D53" s="6"/>
      <c r="E53" s="48"/>
      <c r="F53" s="61"/>
      <c r="G53" s="61"/>
      <c r="H53" s="53"/>
      <c r="I53" s="61"/>
      <c r="J53" s="61"/>
      <c r="K53" s="48"/>
    </row>
    <row r="54" spans="1:11" ht="15">
      <c r="A54" s="15"/>
      <c r="B54" s="6"/>
      <c r="C54" s="6"/>
      <c r="D54" s="6"/>
      <c r="E54" s="48"/>
      <c r="F54" s="61"/>
      <c r="G54" s="61"/>
      <c r="H54" s="53"/>
      <c r="I54" s="61"/>
      <c r="J54" s="61"/>
      <c r="K54" s="48"/>
    </row>
    <row r="55" spans="1:11" ht="15.75" thickBot="1">
      <c r="A55" s="15"/>
      <c r="B55" s="6"/>
      <c r="C55" s="6"/>
      <c r="D55" s="6"/>
      <c r="E55" s="59" t="s">
        <v>0</v>
      </c>
      <c r="F55" s="70">
        <f>F49</f>
        <v>0.9276449445225817</v>
      </c>
      <c r="G55" s="70">
        <v>0</v>
      </c>
      <c r="H55" s="53"/>
      <c r="I55" s="70">
        <f>I49</f>
        <v>1.3708391936240036</v>
      </c>
      <c r="J55" s="70">
        <v>0</v>
      </c>
      <c r="K55" s="48"/>
    </row>
    <row r="56" spans="1:11" ht="15.75" thickTop="1">
      <c r="A56" s="15"/>
      <c r="B56" s="6"/>
      <c r="C56" s="6"/>
      <c r="D56" s="6"/>
      <c r="E56" s="48"/>
      <c r="F56" s="63"/>
      <c r="G56" s="63"/>
      <c r="H56" s="64"/>
      <c r="I56" s="63"/>
      <c r="J56" s="61"/>
      <c r="K56" s="48"/>
    </row>
    <row r="57" spans="1:11" ht="12.75">
      <c r="A57" s="15"/>
      <c r="B57" s="6"/>
      <c r="C57" s="6"/>
      <c r="D57" s="6"/>
      <c r="E57" s="6"/>
      <c r="F57" s="8"/>
      <c r="G57" s="8"/>
      <c r="H57" s="8"/>
      <c r="I57" s="8"/>
      <c r="J57" s="8"/>
      <c r="K57" s="6"/>
    </row>
    <row r="58" spans="1:11" ht="12.75">
      <c r="A58" s="15"/>
      <c r="B58" s="6"/>
      <c r="C58" s="6"/>
      <c r="D58" s="6"/>
      <c r="E58" s="10"/>
      <c r="F58" s="8"/>
      <c r="G58" s="8"/>
      <c r="H58" s="8"/>
      <c r="I58" s="8"/>
      <c r="J58" s="8"/>
      <c r="K58" s="6"/>
    </row>
    <row r="59" spans="1:11" ht="18.75">
      <c r="A59" s="15"/>
      <c r="C59" s="6"/>
      <c r="D59" s="6"/>
      <c r="E59" s="12" t="s">
        <v>54</v>
      </c>
      <c r="F59" s="8"/>
      <c r="G59" s="8"/>
      <c r="H59" s="8"/>
      <c r="I59" s="8"/>
      <c r="J59" s="8"/>
      <c r="K59" s="6"/>
    </row>
    <row r="60" spans="1:11" ht="18.75">
      <c r="A60" s="15"/>
      <c r="C60" s="6"/>
      <c r="D60" s="6"/>
      <c r="E60" s="12" t="s">
        <v>118</v>
      </c>
      <c r="F60" s="9"/>
      <c r="G60" s="9"/>
      <c r="H60" s="8"/>
      <c r="I60" s="9"/>
      <c r="J60" s="25"/>
      <c r="K60" s="6"/>
    </row>
    <row r="61" spans="1:11" ht="12.75">
      <c r="A61" s="15"/>
      <c r="B61" s="6"/>
      <c r="C61" s="6"/>
      <c r="D61" s="6"/>
      <c r="E61" s="6"/>
      <c r="F61" s="6"/>
      <c r="G61" s="8"/>
      <c r="H61" s="8"/>
      <c r="I61" s="8"/>
      <c r="J61" s="97" t="s">
        <v>133</v>
      </c>
      <c r="K61" s="6"/>
    </row>
    <row r="62" spans="1:11" ht="12.75">
      <c r="A62" s="15"/>
      <c r="B62" s="6"/>
      <c r="C62" s="6"/>
      <c r="D62" s="6"/>
      <c r="E62" s="6"/>
      <c r="F62" s="6"/>
      <c r="G62" s="8"/>
      <c r="H62" s="8"/>
      <c r="I62" s="8"/>
      <c r="J62" s="8"/>
      <c r="K62" s="6"/>
    </row>
    <row r="63" spans="1:11" ht="12.75">
      <c r="A63" s="15"/>
      <c r="B63" s="6"/>
      <c r="C63" s="6"/>
      <c r="D63" s="6"/>
      <c r="E63" s="6"/>
      <c r="F63" s="6"/>
      <c r="G63" s="8"/>
      <c r="H63" s="8"/>
      <c r="I63" s="8"/>
      <c r="J63" s="8"/>
      <c r="K63" s="6"/>
    </row>
    <row r="64" spans="7:10" ht="12.75">
      <c r="G64" s="4"/>
      <c r="H64" s="4"/>
      <c r="I64" s="4"/>
      <c r="J64" s="4"/>
    </row>
    <row r="65" spans="7:10" ht="12.75">
      <c r="G65" s="4"/>
      <c r="H65" s="4"/>
      <c r="I65" s="4"/>
      <c r="J65" s="4"/>
    </row>
    <row r="66" spans="7:10" ht="12.75">
      <c r="G66" s="4"/>
      <c r="H66" s="4"/>
      <c r="I66" s="4"/>
      <c r="J66" s="4"/>
    </row>
    <row r="67" spans="7:10" ht="12.75">
      <c r="G67" s="4"/>
      <c r="H67" s="4"/>
      <c r="I67" s="4"/>
      <c r="J67" s="4"/>
    </row>
    <row r="68" spans="7:10" ht="12.75">
      <c r="G68" s="4"/>
      <c r="H68" s="4"/>
      <c r="I68" s="4"/>
      <c r="J68" s="4"/>
    </row>
    <row r="69" spans="7:10" ht="12.75">
      <c r="G69" s="4"/>
      <c r="H69" s="4"/>
      <c r="I69" s="4"/>
      <c r="J69" s="4"/>
    </row>
    <row r="70" spans="7:10" ht="12.75">
      <c r="G70" s="4"/>
      <c r="H70" s="4"/>
      <c r="I70" s="4"/>
      <c r="J70" s="4"/>
    </row>
    <row r="71" spans="7:10" ht="12.75">
      <c r="G71" s="4"/>
      <c r="H71" s="4"/>
      <c r="I71" s="4"/>
      <c r="J71" s="4"/>
    </row>
    <row r="72" spans="7:10" ht="12.75">
      <c r="G72" s="4"/>
      <c r="H72" s="4"/>
      <c r="I72" s="4"/>
      <c r="J72" s="4"/>
    </row>
    <row r="73" spans="7:10" ht="12.75">
      <c r="G73" s="4"/>
      <c r="H73" s="4"/>
      <c r="I73" s="4"/>
      <c r="J73" s="4"/>
    </row>
    <row r="74" spans="7:10" ht="12.75">
      <c r="G74" s="4"/>
      <c r="H74" s="4"/>
      <c r="I74" s="4"/>
      <c r="J74" s="4"/>
    </row>
    <row r="75" spans="7:10" ht="12.75">
      <c r="G75" s="4"/>
      <c r="H75" s="4"/>
      <c r="I75" s="4"/>
      <c r="J75" s="4"/>
    </row>
    <row r="76" spans="7:10" ht="12.75">
      <c r="G76" s="4"/>
      <c r="H76" s="4"/>
      <c r="I76" s="4"/>
      <c r="J76" s="4"/>
    </row>
    <row r="77" spans="7:10" ht="12.75">
      <c r="G77" s="4"/>
      <c r="H77" s="4"/>
      <c r="I77" s="4"/>
      <c r="J77" s="4"/>
    </row>
    <row r="78" spans="7:10" ht="12.75">
      <c r="G78" s="4"/>
      <c r="H78" s="4"/>
      <c r="I78" s="4"/>
      <c r="J78" s="4"/>
    </row>
    <row r="79" spans="7:10" ht="12.75">
      <c r="G79" s="4"/>
      <c r="H79" s="4"/>
      <c r="I79" s="4"/>
      <c r="J79" s="4"/>
    </row>
    <row r="80" spans="7:10" ht="12.75">
      <c r="G80" s="4"/>
      <c r="H80" s="4"/>
      <c r="I80" s="4"/>
      <c r="J80" s="4"/>
    </row>
    <row r="81" spans="7:10" ht="12.75">
      <c r="G81" s="4"/>
      <c r="H81" s="4"/>
      <c r="I81" s="4"/>
      <c r="J81" s="4"/>
    </row>
    <row r="82" spans="7:10" ht="12.75">
      <c r="G82" s="4"/>
      <c r="H82" s="4"/>
      <c r="I82" s="4"/>
      <c r="J82" s="4"/>
    </row>
    <row r="83" spans="7:10" ht="12.75">
      <c r="G83" s="4"/>
      <c r="H83" s="4"/>
      <c r="I83" s="4"/>
      <c r="J83" s="4"/>
    </row>
    <row r="84" spans="7:10" ht="12.75">
      <c r="G84" s="4"/>
      <c r="H84" s="4"/>
      <c r="I84" s="4"/>
      <c r="J84" s="4"/>
    </row>
    <row r="85" spans="7:10" ht="12.75">
      <c r="G85" s="4"/>
      <c r="H85" s="4"/>
      <c r="I85" s="4"/>
      <c r="J85" s="4"/>
    </row>
    <row r="86" spans="7:10" ht="12.75">
      <c r="G86" s="4"/>
      <c r="H86" s="4"/>
      <c r="I86" s="4"/>
      <c r="J86" s="4"/>
    </row>
    <row r="87" spans="7:10" ht="12.75">
      <c r="G87" s="4"/>
      <c r="H87" s="4"/>
      <c r="I87" s="4"/>
      <c r="J87" s="4"/>
    </row>
    <row r="88" spans="7:10" ht="12.75">
      <c r="G88" s="4"/>
      <c r="H88" s="4"/>
      <c r="I88" s="4"/>
      <c r="J88" s="4"/>
    </row>
    <row r="89" spans="7:10" ht="12.75">
      <c r="G89" s="4"/>
      <c r="H89" s="4"/>
      <c r="I89" s="4"/>
      <c r="J89" s="4"/>
    </row>
    <row r="90" spans="7:10" ht="12.75">
      <c r="G90" s="4"/>
      <c r="H90" s="4"/>
      <c r="I90" s="4"/>
      <c r="J90" s="4"/>
    </row>
    <row r="91" spans="7:10" ht="12.75">
      <c r="G91" s="4"/>
      <c r="H91" s="4"/>
      <c r="I91" s="4"/>
      <c r="J91" s="4"/>
    </row>
    <row r="92" spans="7:10" ht="12.75">
      <c r="G92" s="4"/>
      <c r="H92" s="4"/>
      <c r="I92" s="4"/>
      <c r="J92" s="4"/>
    </row>
    <row r="93" spans="7:10" ht="12.75">
      <c r="G93" s="4"/>
      <c r="H93" s="4"/>
      <c r="I93" s="4"/>
      <c r="J93" s="4"/>
    </row>
    <row r="94" spans="7:10" ht="12.75">
      <c r="G94" s="4"/>
      <c r="H94" s="4"/>
      <c r="I94" s="4"/>
      <c r="J94" s="4"/>
    </row>
    <row r="95" spans="7:10" ht="12.75">
      <c r="G95" s="4"/>
      <c r="H95" s="4"/>
      <c r="I95" s="4"/>
      <c r="J95" s="4"/>
    </row>
    <row r="96" spans="7:10" ht="12.75">
      <c r="G96" s="4"/>
      <c r="H96" s="4"/>
      <c r="I96" s="4"/>
      <c r="J96" s="4"/>
    </row>
    <row r="97" spans="7:10" ht="12.75">
      <c r="G97" s="4"/>
      <c r="H97" s="4"/>
      <c r="I97" s="4"/>
      <c r="J97" s="4"/>
    </row>
    <row r="98" spans="7:10" ht="12.75">
      <c r="G98" s="4"/>
      <c r="H98" s="4"/>
      <c r="I98" s="4"/>
      <c r="J98" s="4"/>
    </row>
    <row r="99" spans="7:10" ht="12.75">
      <c r="G99" s="4"/>
      <c r="H99" s="4"/>
      <c r="I99" s="4"/>
      <c r="J99" s="4"/>
    </row>
    <row r="100" spans="7:10" ht="12.75">
      <c r="G100" s="4"/>
      <c r="H100" s="4"/>
      <c r="I100" s="4"/>
      <c r="J100" s="4"/>
    </row>
    <row r="101" spans="7:10" ht="12.75">
      <c r="G101" s="4"/>
      <c r="H101" s="4"/>
      <c r="I101" s="4"/>
      <c r="J101" s="4"/>
    </row>
    <row r="102" spans="7:10" ht="12.75">
      <c r="G102" s="4"/>
      <c r="H102" s="4"/>
      <c r="I102" s="4"/>
      <c r="J102" s="4"/>
    </row>
    <row r="103" spans="7:10" ht="12.75">
      <c r="G103" s="4"/>
      <c r="H103" s="4"/>
      <c r="I103" s="4"/>
      <c r="J103" s="4"/>
    </row>
    <row r="104" spans="7:10" ht="12.75">
      <c r="G104" s="4"/>
      <c r="H104" s="4"/>
      <c r="I104" s="4"/>
      <c r="J104" s="4"/>
    </row>
    <row r="105" spans="7:10" ht="12.75">
      <c r="G105" s="4"/>
      <c r="H105" s="4"/>
      <c r="I105" s="4"/>
      <c r="J105" s="4"/>
    </row>
    <row r="106" spans="7:10" ht="12.75">
      <c r="G106" s="4"/>
      <c r="H106" s="4"/>
      <c r="I106" s="4"/>
      <c r="J106" s="4"/>
    </row>
    <row r="107" spans="7:10" ht="12.75">
      <c r="G107" s="4"/>
      <c r="H107" s="4"/>
      <c r="I107" s="4"/>
      <c r="J107" s="4"/>
    </row>
    <row r="108" spans="7:10" ht="12.75">
      <c r="G108" s="4"/>
      <c r="H108" s="4"/>
      <c r="I108" s="4"/>
      <c r="J108" s="4"/>
    </row>
    <row r="109" spans="7:10" ht="12.75">
      <c r="G109" s="4"/>
      <c r="H109" s="4"/>
      <c r="I109" s="4"/>
      <c r="J109" s="4"/>
    </row>
    <row r="110" spans="7:10" ht="12.75">
      <c r="G110" s="4"/>
      <c r="H110" s="4"/>
      <c r="I110" s="4"/>
      <c r="J110" s="4"/>
    </row>
    <row r="111" spans="7:10" ht="12.75">
      <c r="G111" s="4"/>
      <c r="H111" s="4"/>
      <c r="I111" s="4"/>
      <c r="J111" s="4"/>
    </row>
    <row r="112" spans="7:10" ht="12.75">
      <c r="G112" s="4"/>
      <c r="H112" s="4"/>
      <c r="I112" s="4"/>
      <c r="J112" s="4"/>
    </row>
    <row r="113" spans="7:10" ht="12.75">
      <c r="G113" s="4"/>
      <c r="H113" s="4"/>
      <c r="I113" s="4"/>
      <c r="J113" s="4"/>
    </row>
    <row r="114" spans="7:10" ht="12.75">
      <c r="G114" s="4"/>
      <c r="H114" s="4"/>
      <c r="I114" s="4"/>
      <c r="J114" s="4"/>
    </row>
    <row r="115" spans="7:10" ht="12.75">
      <c r="G115" s="4"/>
      <c r="H115" s="4"/>
      <c r="I115" s="4"/>
      <c r="J115" s="4"/>
    </row>
    <row r="116" spans="7:10" ht="12.75">
      <c r="G116" s="4"/>
      <c r="H116" s="4"/>
      <c r="I116" s="4"/>
      <c r="J116" s="4"/>
    </row>
    <row r="117" spans="7:10" ht="12.75">
      <c r="G117" s="4"/>
      <c r="H117" s="4"/>
      <c r="I117" s="4"/>
      <c r="J117" s="4"/>
    </row>
    <row r="118" spans="7:10" ht="12.75">
      <c r="G118" s="4"/>
      <c r="H118" s="4"/>
      <c r="I118" s="4"/>
      <c r="J118" s="4"/>
    </row>
    <row r="119" spans="7:10" ht="12.75">
      <c r="G119" s="4"/>
      <c r="H119" s="4"/>
      <c r="I119" s="4"/>
      <c r="J119" s="4"/>
    </row>
    <row r="120" spans="7:10" ht="12.75">
      <c r="G120" s="4"/>
      <c r="H120" s="4"/>
      <c r="I120" s="4"/>
      <c r="J120" s="4"/>
    </row>
    <row r="121" spans="7:10" ht="12.75">
      <c r="G121" s="4"/>
      <c r="H121" s="4"/>
      <c r="I121" s="4"/>
      <c r="J121" s="4"/>
    </row>
    <row r="122" spans="7:10" ht="12.75">
      <c r="G122" s="4"/>
      <c r="H122" s="4"/>
      <c r="I122" s="4"/>
      <c r="J122" s="4"/>
    </row>
    <row r="123" spans="7:10" ht="12.75">
      <c r="G123" s="4"/>
      <c r="H123" s="4"/>
      <c r="I123" s="4"/>
      <c r="J123" s="4"/>
    </row>
    <row r="124" spans="7:10" ht="12.75">
      <c r="G124" s="4"/>
      <c r="H124" s="4"/>
      <c r="I124" s="4"/>
      <c r="J124" s="4"/>
    </row>
    <row r="125" spans="7:10" ht="12.75">
      <c r="G125" s="4"/>
      <c r="H125" s="4"/>
      <c r="I125" s="4"/>
      <c r="J125" s="4"/>
    </row>
    <row r="126" spans="7:10" ht="12.75">
      <c r="G126" s="4"/>
      <c r="H126" s="4"/>
      <c r="I126" s="4"/>
      <c r="J126" s="4"/>
    </row>
    <row r="127" spans="7:10" ht="12.75">
      <c r="G127" s="4"/>
      <c r="H127" s="4"/>
      <c r="I127" s="4"/>
      <c r="J127" s="4"/>
    </row>
    <row r="128" spans="7:10" ht="12.75">
      <c r="G128" s="4"/>
      <c r="H128" s="4"/>
      <c r="I128" s="4"/>
      <c r="J128" s="4"/>
    </row>
    <row r="129" spans="7:10" ht="12.75">
      <c r="G129" s="4"/>
      <c r="H129" s="4"/>
      <c r="I129" s="4"/>
      <c r="J129" s="4"/>
    </row>
    <row r="130" spans="7:10" ht="12.75">
      <c r="G130" s="4"/>
      <c r="H130" s="4"/>
      <c r="I130" s="4"/>
      <c r="J130" s="4"/>
    </row>
    <row r="131" spans="7:10" ht="12.75">
      <c r="G131" s="4"/>
      <c r="H131" s="4"/>
      <c r="I131" s="4"/>
      <c r="J131" s="4"/>
    </row>
    <row r="132" spans="7:10" ht="12.75">
      <c r="G132" s="4"/>
      <c r="H132" s="4"/>
      <c r="I132" s="4"/>
      <c r="J132" s="4"/>
    </row>
    <row r="133" spans="7:10" ht="12.75">
      <c r="G133" s="4"/>
      <c r="H133" s="4"/>
      <c r="I133" s="4"/>
      <c r="J133" s="4"/>
    </row>
    <row r="134" spans="7:10" ht="12.75">
      <c r="G134" s="4"/>
      <c r="H134" s="4"/>
      <c r="I134" s="4"/>
      <c r="J134" s="4"/>
    </row>
    <row r="135" spans="7:10" ht="12.75">
      <c r="G135" s="4"/>
      <c r="H135" s="4"/>
      <c r="I135" s="4"/>
      <c r="J135" s="4"/>
    </row>
    <row r="136" spans="7:10" ht="12.75">
      <c r="G136" s="4"/>
      <c r="H136" s="4"/>
      <c r="I136" s="4"/>
      <c r="J136" s="4"/>
    </row>
    <row r="137" spans="7:10" ht="12.75">
      <c r="G137" s="4"/>
      <c r="H137" s="4"/>
      <c r="I137" s="4"/>
      <c r="J137" s="4"/>
    </row>
    <row r="138" spans="7:10" ht="12.75">
      <c r="G138" s="4"/>
      <c r="H138" s="4"/>
      <c r="I138" s="4"/>
      <c r="J138" s="4"/>
    </row>
    <row r="139" spans="7:10" ht="12.75">
      <c r="G139" s="4"/>
      <c r="H139" s="4"/>
      <c r="I139" s="4"/>
      <c r="J139" s="4"/>
    </row>
    <row r="140" spans="7:10" ht="12.75">
      <c r="G140" s="4"/>
      <c r="H140" s="4"/>
      <c r="I140" s="4"/>
      <c r="J140" s="4"/>
    </row>
    <row r="141" spans="7:10" ht="12.75">
      <c r="G141" s="4"/>
      <c r="H141" s="4"/>
      <c r="I141" s="4"/>
      <c r="J141" s="4"/>
    </row>
    <row r="142" spans="7:10" ht="12.75">
      <c r="G142" s="4"/>
      <c r="H142" s="4"/>
      <c r="I142" s="4"/>
      <c r="J142" s="4"/>
    </row>
    <row r="143" spans="7:10" ht="12.75">
      <c r="G143" s="4"/>
      <c r="H143" s="4"/>
      <c r="I143" s="4"/>
      <c r="J143" s="4"/>
    </row>
    <row r="144" spans="7:10" ht="12.75">
      <c r="G144" s="4"/>
      <c r="H144" s="4"/>
      <c r="I144" s="4"/>
      <c r="J144" s="4"/>
    </row>
    <row r="145" spans="7:10" ht="12.75">
      <c r="G145" s="4"/>
      <c r="H145" s="4"/>
      <c r="I145" s="4"/>
      <c r="J145" s="4"/>
    </row>
    <row r="146" spans="7:10" ht="12.75">
      <c r="G146" s="4"/>
      <c r="H146" s="4"/>
      <c r="I146" s="4"/>
      <c r="J146" s="4"/>
    </row>
    <row r="147" spans="7:10" ht="12.75">
      <c r="G147" s="4"/>
      <c r="H147" s="4"/>
      <c r="I147" s="4"/>
      <c r="J147" s="4"/>
    </row>
    <row r="148" spans="7:10" ht="12.75">
      <c r="G148" s="4"/>
      <c r="H148" s="4"/>
      <c r="I148" s="4"/>
      <c r="J148" s="4"/>
    </row>
    <row r="149" spans="7:10" ht="12.75">
      <c r="G149" s="4"/>
      <c r="H149" s="4"/>
      <c r="I149" s="4"/>
      <c r="J149" s="4"/>
    </row>
    <row r="150" spans="7:10" ht="12.75">
      <c r="G150" s="4"/>
      <c r="H150" s="4"/>
      <c r="I150" s="4"/>
      <c r="J150" s="4"/>
    </row>
    <row r="151" spans="7:10" ht="12.75">
      <c r="G151" s="4"/>
      <c r="H151" s="4"/>
      <c r="I151" s="4"/>
      <c r="J151" s="4"/>
    </row>
    <row r="152" spans="7:10" ht="12.75">
      <c r="G152" s="4"/>
      <c r="H152" s="4"/>
      <c r="I152" s="4"/>
      <c r="J152" s="4"/>
    </row>
    <row r="153" spans="7:10" ht="12.75">
      <c r="G153" s="4"/>
      <c r="H153" s="4"/>
      <c r="I153" s="4"/>
      <c r="J153" s="4"/>
    </row>
    <row r="154" spans="7:10" ht="12.75">
      <c r="G154" s="4"/>
      <c r="H154" s="4"/>
      <c r="I154" s="4"/>
      <c r="J154" s="4"/>
    </row>
    <row r="155" spans="7:10" ht="12.75">
      <c r="G155" s="4"/>
      <c r="H155" s="4"/>
      <c r="I155" s="4"/>
      <c r="J155" s="4"/>
    </row>
    <row r="156" spans="7:10" ht="12.75">
      <c r="G156" s="4"/>
      <c r="H156" s="4"/>
      <c r="I156" s="4"/>
      <c r="J156" s="4"/>
    </row>
    <row r="157" spans="7:10" ht="12.75">
      <c r="G157" s="4"/>
      <c r="H157" s="4"/>
      <c r="I157" s="4"/>
      <c r="J157" s="4"/>
    </row>
    <row r="158" spans="7:10" ht="12.75">
      <c r="G158" s="4"/>
      <c r="H158" s="4"/>
      <c r="I158" s="4"/>
      <c r="J158" s="4"/>
    </row>
    <row r="159" spans="7:10" ht="12.75">
      <c r="G159" s="4"/>
      <c r="H159" s="4"/>
      <c r="I159" s="4"/>
      <c r="J159" s="4"/>
    </row>
    <row r="160" spans="7:10" ht="12.75">
      <c r="G160" s="4"/>
      <c r="H160" s="4"/>
      <c r="I160" s="4"/>
      <c r="J160" s="4"/>
    </row>
    <row r="161" spans="7:10" ht="12.75">
      <c r="G161" s="4"/>
      <c r="H161" s="4"/>
      <c r="I161" s="4"/>
      <c r="J161" s="4"/>
    </row>
    <row r="162" spans="7:10" ht="12.75">
      <c r="G162" s="4"/>
      <c r="H162" s="4"/>
      <c r="I162" s="4"/>
      <c r="J162" s="4"/>
    </row>
    <row r="163" spans="7:10" ht="12.75">
      <c r="G163" s="4"/>
      <c r="H163" s="4"/>
      <c r="I163" s="4"/>
      <c r="J163" s="4"/>
    </row>
    <row r="164" spans="7:10" ht="12.75">
      <c r="G164" s="4"/>
      <c r="H164" s="4"/>
      <c r="I164" s="4"/>
      <c r="J164" s="4"/>
    </row>
    <row r="165" spans="7:10" ht="12.75">
      <c r="G165" s="4"/>
      <c r="H165" s="4"/>
      <c r="I165" s="4"/>
      <c r="J165" s="4"/>
    </row>
    <row r="166" spans="7:10" ht="12.75">
      <c r="G166" s="4"/>
      <c r="H166" s="4"/>
      <c r="I166" s="4"/>
      <c r="J166" s="4"/>
    </row>
    <row r="167" spans="7:10" ht="12.75">
      <c r="G167" s="4"/>
      <c r="H167" s="4"/>
      <c r="I167" s="4"/>
      <c r="J167" s="4"/>
    </row>
    <row r="168" spans="7:10" ht="12.75">
      <c r="G168" s="4"/>
      <c r="H168" s="4"/>
      <c r="I168" s="4"/>
      <c r="J168" s="4"/>
    </row>
    <row r="169" spans="7:10" ht="12.75">
      <c r="G169" s="4"/>
      <c r="H169" s="4"/>
      <c r="I169" s="4"/>
      <c r="J169" s="4"/>
    </row>
    <row r="170" spans="7:10" ht="12.75">
      <c r="G170" s="4"/>
      <c r="H170" s="4"/>
      <c r="I170" s="4"/>
      <c r="J170" s="4"/>
    </row>
    <row r="171" spans="7:10" ht="12.75">
      <c r="G171" s="4"/>
      <c r="H171" s="4"/>
      <c r="I171" s="4"/>
      <c r="J171" s="4"/>
    </row>
    <row r="172" spans="7:10" ht="12.75">
      <c r="G172" s="4"/>
      <c r="H172" s="4"/>
      <c r="I172" s="4"/>
      <c r="J172" s="4"/>
    </row>
    <row r="173" spans="7:10" ht="12.75">
      <c r="G173" s="4"/>
      <c r="H173" s="4"/>
      <c r="I173" s="4"/>
      <c r="J173" s="4"/>
    </row>
    <row r="174" spans="7:10" ht="12.75">
      <c r="G174" s="4"/>
      <c r="H174" s="4"/>
      <c r="I174" s="4"/>
      <c r="J174" s="4"/>
    </row>
    <row r="175" spans="7:10" ht="12.75">
      <c r="G175" s="4"/>
      <c r="H175" s="4"/>
      <c r="I175" s="4"/>
      <c r="J175" s="4"/>
    </row>
    <row r="176" spans="7:10" ht="12.75">
      <c r="G176" s="4"/>
      <c r="H176" s="4"/>
      <c r="I176" s="4"/>
      <c r="J176" s="4"/>
    </row>
    <row r="177" spans="7:10" ht="12.75">
      <c r="G177" s="4"/>
      <c r="H177" s="4"/>
      <c r="I177" s="4"/>
      <c r="J177" s="4"/>
    </row>
    <row r="178" spans="7:10" ht="12.75">
      <c r="G178" s="4"/>
      <c r="H178" s="4"/>
      <c r="I178" s="4"/>
      <c r="J178" s="4"/>
    </row>
    <row r="179" spans="7:10" ht="12.75">
      <c r="G179" s="4"/>
      <c r="H179" s="4"/>
      <c r="I179" s="4"/>
      <c r="J179" s="4"/>
    </row>
    <row r="180" spans="7:10" ht="12.75">
      <c r="G180" s="4"/>
      <c r="H180" s="4"/>
      <c r="I180" s="4"/>
      <c r="J180" s="4"/>
    </row>
    <row r="181" spans="7:10" ht="12.75">
      <c r="G181" s="4"/>
      <c r="H181" s="4"/>
      <c r="I181" s="4"/>
      <c r="J181" s="4"/>
    </row>
    <row r="182" spans="7:10" ht="12.75">
      <c r="G182" s="4"/>
      <c r="H182" s="4"/>
      <c r="I182" s="4"/>
      <c r="J182" s="4"/>
    </row>
    <row r="183" spans="7:10" ht="12.75">
      <c r="G183" s="4"/>
      <c r="H183" s="4"/>
      <c r="I183" s="4"/>
      <c r="J183" s="4"/>
    </row>
    <row r="184" spans="7:10" ht="12.75">
      <c r="G184" s="4"/>
      <c r="H184" s="4"/>
      <c r="I184" s="4"/>
      <c r="J184" s="4"/>
    </row>
    <row r="185" spans="7:10" ht="12.75">
      <c r="G185" s="4"/>
      <c r="H185" s="4"/>
      <c r="I185" s="4"/>
      <c r="J185" s="4"/>
    </row>
    <row r="186" spans="7:10" ht="12.75">
      <c r="G186" s="4"/>
      <c r="H186" s="4"/>
      <c r="I186" s="4"/>
      <c r="J186" s="4"/>
    </row>
    <row r="187" spans="7:10" ht="12.75">
      <c r="G187" s="4"/>
      <c r="H187" s="4"/>
      <c r="I187" s="4"/>
      <c r="J187" s="4"/>
    </row>
    <row r="188" spans="7:10" ht="12.75">
      <c r="G188" s="4"/>
      <c r="H188" s="4"/>
      <c r="I188" s="4"/>
      <c r="J188" s="4"/>
    </row>
    <row r="189" spans="7:10" ht="12.75">
      <c r="G189" s="4"/>
      <c r="H189" s="4"/>
      <c r="I189" s="4"/>
      <c r="J189" s="4"/>
    </row>
    <row r="190" spans="7:10" ht="12.75">
      <c r="G190" s="4"/>
      <c r="H190" s="4"/>
      <c r="I190" s="4"/>
      <c r="J190" s="4"/>
    </row>
    <row r="191" spans="7:10" ht="12.75">
      <c r="G191" s="4"/>
      <c r="H191" s="4"/>
      <c r="I191" s="4"/>
      <c r="J191" s="4"/>
    </row>
    <row r="192" spans="7:10" ht="12.75">
      <c r="G192" s="4"/>
      <c r="H192" s="4"/>
      <c r="I192" s="4"/>
      <c r="J192" s="4"/>
    </row>
    <row r="193" spans="7:10" ht="12.75">
      <c r="G193" s="4"/>
      <c r="H193" s="4"/>
      <c r="I193" s="4"/>
      <c r="J193" s="4"/>
    </row>
    <row r="194" spans="7:10" ht="12.75">
      <c r="G194" s="4"/>
      <c r="H194" s="4"/>
      <c r="I194" s="4"/>
      <c r="J194" s="4"/>
    </row>
    <row r="195" spans="7:10" ht="12.75">
      <c r="G195" s="4"/>
      <c r="H195" s="4"/>
      <c r="I195" s="4"/>
      <c r="J195" s="4"/>
    </row>
    <row r="196" spans="7:10" ht="12.75">
      <c r="G196" s="4"/>
      <c r="H196" s="4"/>
      <c r="I196" s="4"/>
      <c r="J196" s="4"/>
    </row>
    <row r="197" spans="7:10" ht="12.75">
      <c r="G197" s="4"/>
      <c r="H197" s="4"/>
      <c r="I197" s="4"/>
      <c r="J197" s="4"/>
    </row>
    <row r="198" spans="7:10" ht="12.75">
      <c r="G198" s="4"/>
      <c r="H198" s="4"/>
      <c r="I198" s="4"/>
      <c r="J198" s="4"/>
    </row>
    <row r="199" spans="7:10" ht="12.75">
      <c r="G199" s="4"/>
      <c r="H199" s="4"/>
      <c r="I199" s="4"/>
      <c r="J199" s="4"/>
    </row>
    <row r="200" spans="7:10" ht="12.75">
      <c r="G200" s="4"/>
      <c r="H200" s="4"/>
      <c r="I200" s="4"/>
      <c r="J200" s="4"/>
    </row>
    <row r="201" spans="7:10" ht="12.75">
      <c r="G201" s="4"/>
      <c r="H201" s="4"/>
      <c r="I201" s="4"/>
      <c r="J201" s="4"/>
    </row>
    <row r="202" spans="7:10" ht="12.75">
      <c r="G202" s="4"/>
      <c r="H202" s="4"/>
      <c r="I202" s="4"/>
      <c r="J202" s="4"/>
    </row>
    <row r="203" spans="7:10" ht="12.75">
      <c r="G203" s="4"/>
      <c r="H203" s="4"/>
      <c r="I203" s="4"/>
      <c r="J203" s="4"/>
    </row>
    <row r="204" spans="7:10" ht="12.75">
      <c r="G204" s="4"/>
      <c r="H204" s="4"/>
      <c r="I204" s="4"/>
      <c r="J204" s="4"/>
    </row>
    <row r="205" spans="7:10" ht="12.75">
      <c r="G205" s="4"/>
      <c r="H205" s="4"/>
      <c r="I205" s="4"/>
      <c r="J205" s="4"/>
    </row>
    <row r="206" spans="7:10" ht="12.75">
      <c r="G206" s="4"/>
      <c r="H206" s="4"/>
      <c r="I206" s="4"/>
      <c r="J206" s="4"/>
    </row>
    <row r="207" spans="7:10" ht="12.75">
      <c r="G207" s="4"/>
      <c r="H207" s="4"/>
      <c r="I207" s="4"/>
      <c r="J207" s="4"/>
    </row>
    <row r="208" spans="7:10" ht="12.75">
      <c r="G208" s="4"/>
      <c r="H208" s="4"/>
      <c r="I208" s="4"/>
      <c r="J208" s="4"/>
    </row>
    <row r="209" spans="7:10" ht="12.75">
      <c r="G209" s="4"/>
      <c r="H209" s="4"/>
      <c r="I209" s="4"/>
      <c r="J209" s="4"/>
    </row>
    <row r="210" spans="7:10" ht="12.75">
      <c r="G210" s="4"/>
      <c r="H210" s="4"/>
      <c r="I210" s="4"/>
      <c r="J210" s="4"/>
    </row>
    <row r="211" spans="7:10" ht="12.75">
      <c r="G211" s="4"/>
      <c r="H211" s="4"/>
      <c r="I211" s="4"/>
      <c r="J211" s="4"/>
    </row>
    <row r="212" spans="7:10" ht="12.75">
      <c r="G212" s="4"/>
      <c r="H212" s="4"/>
      <c r="I212" s="4"/>
      <c r="J212" s="4"/>
    </row>
    <row r="213" spans="7:10" ht="12.75">
      <c r="G213" s="4"/>
      <c r="H213" s="4"/>
      <c r="I213" s="4"/>
      <c r="J213" s="4"/>
    </row>
    <row r="214" spans="7:10" ht="12.75">
      <c r="G214" s="4"/>
      <c r="H214" s="4"/>
      <c r="I214" s="4"/>
      <c r="J214" s="4"/>
    </row>
    <row r="215" spans="7:10" ht="12.75">
      <c r="G215" s="4"/>
      <c r="H215" s="4"/>
      <c r="I215" s="4"/>
      <c r="J215" s="4"/>
    </row>
    <row r="216" spans="7:10" ht="12.75">
      <c r="G216" s="4"/>
      <c r="H216" s="4"/>
      <c r="I216" s="4"/>
      <c r="J216" s="4"/>
    </row>
    <row r="217" spans="7:10" ht="12.75">
      <c r="G217" s="4"/>
      <c r="H217" s="4"/>
      <c r="I217" s="4"/>
      <c r="J217" s="4"/>
    </row>
    <row r="218" spans="7:10" ht="12.75">
      <c r="G218" s="4"/>
      <c r="H218" s="4"/>
      <c r="I218" s="4"/>
      <c r="J218" s="4"/>
    </row>
    <row r="219" spans="7:10" ht="12.75">
      <c r="G219" s="4"/>
      <c r="H219" s="4"/>
      <c r="I219" s="4"/>
      <c r="J219" s="4"/>
    </row>
    <row r="220" spans="7:10" ht="12.75">
      <c r="G220" s="4"/>
      <c r="H220" s="4"/>
      <c r="I220" s="4"/>
      <c r="J220" s="4"/>
    </row>
    <row r="221" spans="7:10" ht="12.75">
      <c r="G221" s="4"/>
      <c r="H221" s="4"/>
      <c r="I221" s="4"/>
      <c r="J221" s="4"/>
    </row>
    <row r="222" spans="7:10" ht="12.75">
      <c r="G222" s="4"/>
      <c r="H222" s="4"/>
      <c r="I222" s="4"/>
      <c r="J222" s="4"/>
    </row>
    <row r="223" spans="7:10" ht="12.75">
      <c r="G223" s="4"/>
      <c r="H223" s="4"/>
      <c r="I223" s="4"/>
      <c r="J223" s="4"/>
    </row>
    <row r="224" spans="7:10" ht="12.75">
      <c r="G224" s="4"/>
      <c r="H224" s="4"/>
      <c r="I224" s="4"/>
      <c r="J224" s="4"/>
    </row>
    <row r="225" spans="7:10" ht="12.75">
      <c r="G225" s="4"/>
      <c r="H225" s="4"/>
      <c r="I225" s="4"/>
      <c r="J225" s="4"/>
    </row>
    <row r="226" spans="7:10" ht="12.75">
      <c r="G226" s="4"/>
      <c r="H226" s="4"/>
      <c r="I226" s="4"/>
      <c r="J226" s="4"/>
    </row>
    <row r="227" spans="7:10" ht="12.75">
      <c r="G227" s="4"/>
      <c r="H227" s="4"/>
      <c r="I227" s="4"/>
      <c r="J227" s="4"/>
    </row>
    <row r="228" spans="7:10" ht="12.75">
      <c r="G228" s="4"/>
      <c r="H228" s="4"/>
      <c r="I228" s="4"/>
      <c r="J228" s="4"/>
    </row>
    <row r="229" spans="7:10" ht="12.75">
      <c r="G229" s="4"/>
      <c r="H229" s="4"/>
      <c r="I229" s="4"/>
      <c r="J229" s="4"/>
    </row>
    <row r="230" spans="7:10" ht="12.75">
      <c r="G230" s="4"/>
      <c r="H230" s="4"/>
      <c r="I230" s="4"/>
      <c r="J230" s="4"/>
    </row>
    <row r="231" spans="7:10" ht="12.75">
      <c r="G231" s="4"/>
      <c r="H231" s="4"/>
      <c r="I231" s="4"/>
      <c r="J231" s="4"/>
    </row>
    <row r="232" spans="7:10" ht="12.75">
      <c r="G232" s="4"/>
      <c r="H232" s="4"/>
      <c r="I232" s="4"/>
      <c r="J232" s="4"/>
    </row>
    <row r="233" spans="7:10" ht="12.75">
      <c r="G233" s="4"/>
      <c r="H233" s="4"/>
      <c r="I233" s="4"/>
      <c r="J233" s="4"/>
    </row>
    <row r="234" spans="7:10" ht="12.75">
      <c r="G234" s="4"/>
      <c r="H234" s="4"/>
      <c r="I234" s="4"/>
      <c r="J234" s="4"/>
    </row>
    <row r="235" spans="7:10" ht="12.75">
      <c r="G235" s="4"/>
      <c r="H235" s="4"/>
      <c r="I235" s="4"/>
      <c r="J235" s="4"/>
    </row>
    <row r="236" spans="7:10" ht="12.75">
      <c r="G236" s="4"/>
      <c r="H236" s="4"/>
      <c r="I236" s="4"/>
      <c r="J236" s="4"/>
    </row>
    <row r="237" spans="7:10" ht="12.75">
      <c r="G237" s="4"/>
      <c r="H237" s="4"/>
      <c r="I237" s="4"/>
      <c r="J237" s="4"/>
    </row>
    <row r="238" spans="7:10" ht="12.75">
      <c r="G238" s="4"/>
      <c r="H238" s="4"/>
      <c r="I238" s="4"/>
      <c r="J238" s="4"/>
    </row>
    <row r="239" spans="7:10" ht="12.75">
      <c r="G239" s="4"/>
      <c r="H239" s="4"/>
      <c r="I239" s="4"/>
      <c r="J239" s="4"/>
    </row>
    <row r="240" spans="7:10" ht="12.75">
      <c r="G240" s="4"/>
      <c r="H240" s="4"/>
      <c r="I240" s="4"/>
      <c r="J240" s="4"/>
    </row>
    <row r="241" spans="7:10" ht="12.75">
      <c r="G241" s="4"/>
      <c r="H241" s="4"/>
      <c r="I241" s="4"/>
      <c r="J241" s="4"/>
    </row>
    <row r="242" spans="7:10" ht="12.75">
      <c r="G242" s="4"/>
      <c r="H242" s="4"/>
      <c r="I242" s="4"/>
      <c r="J242" s="4"/>
    </row>
    <row r="243" spans="7:10" ht="12.75">
      <c r="G243" s="4"/>
      <c r="H243" s="4"/>
      <c r="I243" s="4"/>
      <c r="J243" s="4"/>
    </row>
    <row r="244" spans="7:10" ht="12.75">
      <c r="G244" s="4"/>
      <c r="H244" s="4"/>
      <c r="I244" s="4"/>
      <c r="J244" s="4"/>
    </row>
    <row r="245" spans="7:10" ht="12.75">
      <c r="G245" s="4"/>
      <c r="H245" s="4"/>
      <c r="I245" s="4"/>
      <c r="J245" s="4"/>
    </row>
    <row r="246" spans="7:10" ht="12.75">
      <c r="G246" s="4"/>
      <c r="H246" s="4"/>
      <c r="I246" s="4"/>
      <c r="J246" s="4"/>
    </row>
    <row r="247" spans="7:10" ht="12.75">
      <c r="G247" s="4"/>
      <c r="H247" s="4"/>
      <c r="I247" s="4"/>
      <c r="J247" s="4"/>
    </row>
    <row r="248" spans="7:10" ht="12.75">
      <c r="G248" s="4"/>
      <c r="H248" s="4"/>
      <c r="I248" s="4"/>
      <c r="J248" s="4"/>
    </row>
    <row r="249" spans="7:10" ht="12.75">
      <c r="G249" s="4"/>
      <c r="H249" s="4"/>
      <c r="I249" s="4"/>
      <c r="J249" s="4"/>
    </row>
    <row r="250" spans="7:10" ht="12.75">
      <c r="G250" s="4"/>
      <c r="H250" s="4"/>
      <c r="I250" s="4"/>
      <c r="J250" s="4"/>
    </row>
    <row r="251" spans="7:10" ht="12.75">
      <c r="G251" s="4"/>
      <c r="H251" s="4"/>
      <c r="I251" s="4"/>
      <c r="J251" s="4"/>
    </row>
    <row r="252" spans="7:10" ht="12.75">
      <c r="G252" s="4"/>
      <c r="H252" s="4"/>
      <c r="I252" s="4"/>
      <c r="J252" s="4"/>
    </row>
    <row r="253" spans="7:10" ht="12.75">
      <c r="G253" s="4"/>
      <c r="H253" s="4"/>
      <c r="I253" s="4"/>
      <c r="J253" s="4"/>
    </row>
    <row r="254" spans="7:10" ht="12.75">
      <c r="G254" s="4"/>
      <c r="H254" s="4"/>
      <c r="I254" s="4"/>
      <c r="J254" s="4"/>
    </row>
    <row r="255" spans="7:10" ht="12.75">
      <c r="G255" s="4"/>
      <c r="H255" s="4"/>
      <c r="I255" s="4"/>
      <c r="J255" s="4"/>
    </row>
    <row r="256" spans="7:10" ht="12.75">
      <c r="G256" s="4"/>
      <c r="H256" s="4"/>
      <c r="I256" s="4"/>
      <c r="J256" s="4"/>
    </row>
    <row r="257" spans="7:10" ht="12.75">
      <c r="G257" s="4"/>
      <c r="H257" s="4"/>
      <c r="I257" s="4"/>
      <c r="J257" s="4"/>
    </row>
    <row r="258" spans="7:10" ht="12.75">
      <c r="G258" s="4"/>
      <c r="H258" s="4"/>
      <c r="I258" s="4"/>
      <c r="J258" s="4"/>
    </row>
    <row r="259" spans="7:10" ht="12.75">
      <c r="G259" s="4"/>
      <c r="H259" s="4"/>
      <c r="I259" s="4"/>
      <c r="J259" s="4"/>
    </row>
    <row r="260" spans="7:10" ht="12.75">
      <c r="G260" s="4"/>
      <c r="H260" s="4"/>
      <c r="I260" s="4"/>
      <c r="J260" s="4"/>
    </row>
    <row r="261" spans="7:10" ht="12.75">
      <c r="G261" s="4"/>
      <c r="H261" s="4"/>
      <c r="I261" s="4"/>
      <c r="J261" s="4"/>
    </row>
    <row r="262" spans="7:10" ht="12.75">
      <c r="G262" s="4"/>
      <c r="H262" s="4"/>
      <c r="I262" s="4"/>
      <c r="J262" s="4"/>
    </row>
    <row r="263" spans="7:10" ht="12.75">
      <c r="G263" s="4"/>
      <c r="H263" s="4"/>
      <c r="I263" s="4"/>
      <c r="J263" s="4"/>
    </row>
    <row r="264" spans="7:10" ht="12.75">
      <c r="G264" s="4"/>
      <c r="H264" s="4"/>
      <c r="I264" s="4"/>
      <c r="J264" s="4"/>
    </row>
    <row r="265" spans="7:10" ht="12.75">
      <c r="G265" s="4"/>
      <c r="H265" s="4"/>
      <c r="I265" s="4"/>
      <c r="J265" s="4"/>
    </row>
    <row r="266" spans="7:10" ht="12.75">
      <c r="G266" s="4"/>
      <c r="H266" s="4"/>
      <c r="I266" s="4"/>
      <c r="J266" s="4"/>
    </row>
    <row r="267" spans="7:10" ht="12.75">
      <c r="G267" s="4"/>
      <c r="H267" s="4"/>
      <c r="I267" s="4"/>
      <c r="J267" s="4"/>
    </row>
    <row r="268" spans="7:10" ht="12.75">
      <c r="G268" s="4"/>
      <c r="H268" s="4"/>
      <c r="I268" s="4"/>
      <c r="J268" s="4"/>
    </row>
    <row r="269" spans="7:10" ht="12.75">
      <c r="G269" s="4"/>
      <c r="H269" s="4"/>
      <c r="I269" s="4"/>
      <c r="J269" s="4"/>
    </row>
    <row r="270" spans="7:10" ht="12.75">
      <c r="G270" s="4"/>
      <c r="H270" s="4"/>
      <c r="I270" s="4"/>
      <c r="J270" s="4"/>
    </row>
    <row r="271" spans="7:10" ht="12.75">
      <c r="G271" s="4"/>
      <c r="H271" s="4"/>
      <c r="I271" s="4"/>
      <c r="J271" s="4"/>
    </row>
    <row r="272" spans="7:10" ht="12.75">
      <c r="G272" s="4"/>
      <c r="H272" s="4"/>
      <c r="I272" s="4"/>
      <c r="J272" s="4"/>
    </row>
    <row r="273" spans="7:10" ht="12.75">
      <c r="G273" s="4"/>
      <c r="H273" s="4"/>
      <c r="I273" s="4"/>
      <c r="J273" s="4"/>
    </row>
    <row r="274" spans="7:10" ht="12.75">
      <c r="G274" s="4"/>
      <c r="H274" s="4"/>
      <c r="I274" s="4"/>
      <c r="J274" s="4"/>
    </row>
    <row r="275" spans="7:10" ht="12.75">
      <c r="G275" s="4"/>
      <c r="H275" s="4"/>
      <c r="I275" s="4"/>
      <c r="J275" s="4"/>
    </row>
    <row r="276" spans="7:10" ht="12.75">
      <c r="G276" s="4"/>
      <c r="H276" s="4"/>
      <c r="I276" s="4"/>
      <c r="J276" s="4"/>
    </row>
    <row r="277" spans="7:10" ht="12.75">
      <c r="G277" s="4"/>
      <c r="H277" s="4"/>
      <c r="I277" s="4"/>
      <c r="J277" s="4"/>
    </row>
    <row r="278" spans="7:10" ht="12.75">
      <c r="G278" s="4"/>
      <c r="H278" s="4"/>
      <c r="I278" s="4"/>
      <c r="J278" s="4"/>
    </row>
    <row r="279" spans="7:10" ht="12.75">
      <c r="G279" s="4"/>
      <c r="H279" s="4"/>
      <c r="I279" s="4"/>
      <c r="J279" s="4"/>
    </row>
    <row r="280" spans="7:10" ht="12.75">
      <c r="G280" s="4"/>
      <c r="H280" s="4"/>
      <c r="I280" s="4"/>
      <c r="J280" s="4"/>
    </row>
    <row r="281" spans="7:10" ht="12.75">
      <c r="G281" s="4"/>
      <c r="H281" s="4"/>
      <c r="I281" s="4"/>
      <c r="J281" s="4"/>
    </row>
    <row r="282" spans="7:10" ht="12.75">
      <c r="G282" s="4"/>
      <c r="H282" s="4"/>
      <c r="I282" s="4"/>
      <c r="J282" s="4"/>
    </row>
    <row r="283" spans="7:10" ht="12.75">
      <c r="G283" s="4"/>
      <c r="H283" s="4"/>
      <c r="I283" s="4"/>
      <c r="J283" s="4"/>
    </row>
    <row r="284" spans="7:10" ht="12.75">
      <c r="G284" s="4"/>
      <c r="H284" s="4"/>
      <c r="I284" s="4"/>
      <c r="J284" s="4"/>
    </row>
    <row r="285" spans="7:10" ht="12.75">
      <c r="G285" s="4"/>
      <c r="H285" s="4"/>
      <c r="I285" s="4"/>
      <c r="J285" s="4"/>
    </row>
    <row r="286" spans="7:10" ht="12.75">
      <c r="G286" s="4"/>
      <c r="H286" s="4"/>
      <c r="I286" s="4"/>
      <c r="J286" s="4"/>
    </row>
    <row r="287" spans="7:10" ht="12.75">
      <c r="G287" s="4"/>
      <c r="H287" s="4"/>
      <c r="I287" s="4"/>
      <c r="J287" s="4"/>
    </row>
    <row r="288" spans="7:10" ht="12.75">
      <c r="G288" s="4"/>
      <c r="H288" s="4"/>
      <c r="I288" s="4"/>
      <c r="J288" s="4"/>
    </row>
    <row r="289" spans="7:10" ht="12.75">
      <c r="G289" s="4"/>
      <c r="H289" s="4"/>
      <c r="I289" s="4"/>
      <c r="J289" s="4"/>
    </row>
    <row r="290" spans="7:10" ht="12.75">
      <c r="G290" s="4"/>
      <c r="H290" s="4"/>
      <c r="I290" s="4"/>
      <c r="J290" s="4"/>
    </row>
    <row r="291" spans="7:10" ht="12.75">
      <c r="G291" s="4"/>
      <c r="H291" s="4"/>
      <c r="I291" s="4"/>
      <c r="J291" s="4"/>
    </row>
    <row r="292" spans="7:10" ht="12.75">
      <c r="G292" s="4"/>
      <c r="H292" s="4"/>
      <c r="I292" s="4"/>
      <c r="J292" s="4"/>
    </row>
    <row r="293" spans="7:10" ht="12.75">
      <c r="G293" s="4"/>
      <c r="H293" s="4"/>
      <c r="I293" s="4"/>
      <c r="J293" s="4"/>
    </row>
    <row r="294" spans="7:10" ht="12.75">
      <c r="G294" s="4"/>
      <c r="H294" s="4"/>
      <c r="I294" s="4"/>
      <c r="J294" s="4"/>
    </row>
    <row r="295" spans="7:10" ht="12.75">
      <c r="G295" s="4"/>
      <c r="H295" s="4"/>
      <c r="I295" s="4"/>
      <c r="J295" s="4"/>
    </row>
    <row r="296" spans="7:10" ht="12.75">
      <c r="G296" s="4"/>
      <c r="H296" s="4"/>
      <c r="I296" s="4"/>
      <c r="J296" s="4"/>
    </row>
    <row r="297" spans="7:10" ht="12.75">
      <c r="G297" s="4"/>
      <c r="H297" s="4"/>
      <c r="I297" s="4"/>
      <c r="J297" s="4"/>
    </row>
    <row r="298" spans="7:10" ht="12.75">
      <c r="G298" s="4"/>
      <c r="H298" s="4"/>
      <c r="I298" s="4"/>
      <c r="J298" s="4"/>
    </row>
    <row r="299" spans="7:10" ht="12.75">
      <c r="G299" s="4"/>
      <c r="H299" s="4"/>
      <c r="I299" s="4"/>
      <c r="J299" s="4"/>
    </row>
    <row r="300" spans="7:10" ht="12.75">
      <c r="G300" s="4"/>
      <c r="H300" s="4"/>
      <c r="I300" s="4"/>
      <c r="J300" s="4"/>
    </row>
    <row r="301" spans="7:10" ht="12.75">
      <c r="G301" s="4"/>
      <c r="H301" s="4"/>
      <c r="I301" s="4"/>
      <c r="J301" s="4"/>
    </row>
    <row r="302" spans="7:10" ht="12.75">
      <c r="G302" s="4"/>
      <c r="H302" s="4"/>
      <c r="I302" s="4"/>
      <c r="J302" s="4"/>
    </row>
    <row r="303" spans="7:10" ht="12.75">
      <c r="G303" s="4"/>
      <c r="H303" s="4"/>
      <c r="I303" s="4"/>
      <c r="J303" s="4"/>
    </row>
    <row r="304" spans="7:10" ht="12.75">
      <c r="G304" s="4"/>
      <c r="H304" s="4"/>
      <c r="I304" s="4"/>
      <c r="J304" s="4"/>
    </row>
    <row r="305" spans="7:10" ht="12.75">
      <c r="G305" s="4"/>
      <c r="H305" s="4"/>
      <c r="I305" s="4"/>
      <c r="J305" s="4"/>
    </row>
    <row r="306" spans="7:10" ht="12.75">
      <c r="G306" s="4"/>
      <c r="H306" s="4"/>
      <c r="I306" s="4"/>
      <c r="J306" s="4"/>
    </row>
    <row r="307" spans="7:10" ht="12.75">
      <c r="G307" s="4"/>
      <c r="H307" s="4"/>
      <c r="I307" s="4"/>
      <c r="J307" s="4"/>
    </row>
    <row r="308" spans="7:10" ht="12.75">
      <c r="G308" s="4"/>
      <c r="H308" s="4"/>
      <c r="I308" s="4"/>
      <c r="J308" s="4"/>
    </row>
    <row r="309" spans="7:10" ht="12.75">
      <c r="G309" s="4"/>
      <c r="H309" s="4"/>
      <c r="I309" s="4"/>
      <c r="J309" s="4"/>
    </row>
    <row r="310" spans="7:10" ht="12.75">
      <c r="G310" s="4"/>
      <c r="H310" s="4"/>
      <c r="I310" s="4"/>
      <c r="J310" s="4"/>
    </row>
    <row r="311" spans="7:10" ht="12.75">
      <c r="G311" s="4"/>
      <c r="H311" s="4"/>
      <c r="I311" s="4"/>
      <c r="J311" s="4"/>
    </row>
  </sheetData>
  <sheetProtection/>
  <mergeCells count="8">
    <mergeCell ref="I11:J11"/>
    <mergeCell ref="F11:G11"/>
    <mergeCell ref="A8:K8"/>
    <mergeCell ref="A2:K2"/>
    <mergeCell ref="A3:K3"/>
    <mergeCell ref="A4:K4"/>
    <mergeCell ref="A7:K7"/>
    <mergeCell ref="A5:K5"/>
  </mergeCells>
  <printOptions/>
  <pageMargins left="0.4" right="0.5" top="0.8" bottom="0.2" header="0.5" footer="0.5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57">
      <selection activeCell="E74" sqref="E74"/>
    </sheetView>
  </sheetViews>
  <sheetFormatPr defaultColWidth="9.140625" defaultRowHeight="12.75"/>
  <cols>
    <col min="1" max="1" width="3.140625" style="0" customWidth="1"/>
    <col min="2" max="2" width="68.8515625" style="0" customWidth="1"/>
    <col min="3" max="3" width="15.00390625" style="0" customWidth="1"/>
    <col min="4" max="4" width="2.8515625" style="0" customWidth="1"/>
    <col min="5" max="5" width="16.140625" style="0" customWidth="1"/>
  </cols>
  <sheetData>
    <row r="1" spans="1:5" ht="18.75" customHeight="1">
      <c r="A1" s="99" t="s">
        <v>34</v>
      </c>
      <c r="B1" s="99"/>
      <c r="C1" s="99"/>
      <c r="D1" s="99"/>
      <c r="E1" s="43"/>
    </row>
    <row r="2" spans="1:5" ht="12.75">
      <c r="A2" s="100" t="s">
        <v>35</v>
      </c>
      <c r="B2" s="100"/>
      <c r="C2" s="100"/>
      <c r="D2" s="100"/>
      <c r="E2" s="44"/>
    </row>
    <row r="3" spans="1:5" ht="12.75">
      <c r="A3" s="103" t="s">
        <v>28</v>
      </c>
      <c r="B3" s="103"/>
      <c r="C3" s="103"/>
      <c r="D3" s="103"/>
      <c r="E3" s="44"/>
    </row>
    <row r="4" spans="1:5" ht="12.75">
      <c r="A4" s="100" t="s">
        <v>43</v>
      </c>
      <c r="B4" s="100"/>
      <c r="C4" s="100"/>
      <c r="D4" s="100"/>
      <c r="E4" s="44"/>
    </row>
    <row r="5" spans="1:5" ht="12.75">
      <c r="A5" s="40"/>
      <c r="B5" s="41"/>
      <c r="C5" s="41"/>
      <c r="D5" s="41"/>
      <c r="E5" s="42"/>
    </row>
    <row r="6" spans="1:5" ht="15.75" customHeight="1">
      <c r="A6" s="101" t="s">
        <v>64</v>
      </c>
      <c r="B6" s="101"/>
      <c r="C6" s="101"/>
      <c r="D6" s="101"/>
      <c r="E6" s="45"/>
    </row>
    <row r="7" spans="1:5" ht="12.75">
      <c r="A7" s="102" t="s">
        <v>125</v>
      </c>
      <c r="B7" s="102"/>
      <c r="C7" s="102"/>
      <c r="D7" s="102"/>
      <c r="E7" s="44"/>
    </row>
    <row r="8" ht="12.75">
      <c r="D8" s="15"/>
    </row>
    <row r="9" spans="2:5" ht="12.75">
      <c r="B9" s="7"/>
      <c r="C9" s="71" t="s">
        <v>126</v>
      </c>
      <c r="D9" s="7"/>
      <c r="E9" s="71" t="s">
        <v>127</v>
      </c>
    </row>
    <row r="10" spans="2:5" ht="12.75">
      <c r="B10" s="5"/>
      <c r="C10" s="5" t="s">
        <v>22</v>
      </c>
      <c r="D10" s="5"/>
      <c r="E10" s="88" t="s">
        <v>22</v>
      </c>
    </row>
    <row r="11" spans="2:5" ht="12.75">
      <c r="B11" s="5"/>
      <c r="C11" s="5" t="s">
        <v>29</v>
      </c>
      <c r="D11" s="5"/>
      <c r="E11" s="88" t="s">
        <v>29</v>
      </c>
    </row>
    <row r="12" spans="2:5" ht="15.75">
      <c r="B12" s="29" t="s">
        <v>65</v>
      </c>
      <c r="C12" s="28"/>
      <c r="D12" s="33"/>
      <c r="E12" s="84"/>
    </row>
    <row r="13" spans="2:5" ht="15.75">
      <c r="B13" s="29"/>
      <c r="C13" s="28"/>
      <c r="D13" s="33"/>
      <c r="E13" s="84"/>
    </row>
    <row r="14" spans="2:5" ht="15.75">
      <c r="B14" s="29" t="s">
        <v>13</v>
      </c>
      <c r="C14" s="28">
        <v>3752</v>
      </c>
      <c r="D14" s="33"/>
      <c r="E14" s="84">
        <v>-2291</v>
      </c>
    </row>
    <row r="15" spans="2:5" ht="15.75">
      <c r="B15" s="28"/>
      <c r="C15" s="28"/>
      <c r="D15" s="33"/>
      <c r="E15" s="84"/>
    </row>
    <row r="16" spans="2:5" ht="15.75">
      <c r="B16" s="29" t="s">
        <v>66</v>
      </c>
      <c r="C16" s="28"/>
      <c r="D16" s="33"/>
      <c r="E16" s="84"/>
    </row>
    <row r="17" spans="2:5" ht="15.75">
      <c r="B17" s="28" t="s">
        <v>106</v>
      </c>
      <c r="C17" s="28">
        <v>2877</v>
      </c>
      <c r="D17" s="33"/>
      <c r="E17" s="84">
        <v>2938</v>
      </c>
    </row>
    <row r="18" spans="2:5" ht="15.75">
      <c r="B18" s="28" t="s">
        <v>14</v>
      </c>
      <c r="C18" s="28">
        <v>212</v>
      </c>
      <c r="D18" s="33"/>
      <c r="E18" s="84">
        <v>224</v>
      </c>
    </row>
    <row r="19" spans="2:5" ht="15.75" hidden="1">
      <c r="B19" s="28" t="s">
        <v>15</v>
      </c>
      <c r="C19" s="28">
        <v>0</v>
      </c>
      <c r="D19" s="33"/>
      <c r="E19" s="84">
        <v>0</v>
      </c>
    </row>
    <row r="20" spans="2:5" ht="15.75">
      <c r="B20" s="28" t="s">
        <v>16</v>
      </c>
      <c r="C20" s="28">
        <v>162</v>
      </c>
      <c r="D20" s="33"/>
      <c r="E20" s="84">
        <v>49</v>
      </c>
    </row>
    <row r="21" spans="2:5" ht="15.75">
      <c r="B21" s="28" t="s">
        <v>130</v>
      </c>
      <c r="C21" s="28">
        <v>0</v>
      </c>
      <c r="D21" s="33"/>
      <c r="E21" s="84">
        <v>-108</v>
      </c>
    </row>
    <row r="22" spans="2:5" ht="15.75" hidden="1">
      <c r="B22" s="28" t="s">
        <v>114</v>
      </c>
      <c r="C22" s="28">
        <v>0</v>
      </c>
      <c r="D22" s="33"/>
      <c r="E22" s="84">
        <v>0</v>
      </c>
    </row>
    <row r="23" spans="2:5" ht="15.75" hidden="1">
      <c r="B23" s="28" t="s">
        <v>115</v>
      </c>
      <c r="C23" s="28">
        <v>0</v>
      </c>
      <c r="D23" s="33"/>
      <c r="E23" s="84">
        <v>0</v>
      </c>
    </row>
    <row r="24" spans="2:5" ht="15.75">
      <c r="B24" s="28" t="s">
        <v>112</v>
      </c>
      <c r="C24" s="28">
        <v>0</v>
      </c>
      <c r="D24" s="33"/>
      <c r="E24" s="84">
        <v>6000</v>
      </c>
    </row>
    <row r="25" spans="2:5" ht="15.75" hidden="1">
      <c r="B25" s="28" t="s">
        <v>117</v>
      </c>
      <c r="C25" s="28">
        <v>0</v>
      </c>
      <c r="D25" s="33"/>
      <c r="E25" s="84">
        <v>0</v>
      </c>
    </row>
    <row r="26" spans="2:5" ht="15.75">
      <c r="B26" s="28" t="s">
        <v>87</v>
      </c>
      <c r="C26" s="28">
        <v>-1</v>
      </c>
      <c r="D26" s="33"/>
      <c r="E26" s="84">
        <v>-7</v>
      </c>
    </row>
    <row r="27" spans="2:5" ht="15.75">
      <c r="B27" s="28" t="s">
        <v>58</v>
      </c>
      <c r="C27" s="28">
        <v>1168</v>
      </c>
      <c r="D27" s="33"/>
      <c r="E27" s="84">
        <v>1319</v>
      </c>
    </row>
    <row r="28" spans="2:5" ht="15.75">
      <c r="B28" s="28"/>
      <c r="C28" s="32"/>
      <c r="D28" s="33"/>
      <c r="E28" s="89"/>
    </row>
    <row r="29" spans="2:5" ht="15.75">
      <c r="B29" s="29" t="s">
        <v>17</v>
      </c>
      <c r="C29" s="28">
        <f>SUM(C14:C27)</f>
        <v>8170</v>
      </c>
      <c r="D29" s="33"/>
      <c r="E29" s="84">
        <f>SUM(E14:E27)</f>
        <v>8124</v>
      </c>
    </row>
    <row r="30" spans="2:5" ht="15.75">
      <c r="B30" s="29"/>
      <c r="C30" s="28"/>
      <c r="D30" s="33"/>
      <c r="E30" s="84"/>
    </row>
    <row r="31" spans="2:5" ht="15.75">
      <c r="B31" s="30" t="s">
        <v>111</v>
      </c>
      <c r="C31" s="28"/>
      <c r="D31" s="33"/>
      <c r="E31" s="84"/>
    </row>
    <row r="32" spans="2:5" ht="15.75">
      <c r="B32" s="28" t="s">
        <v>2</v>
      </c>
      <c r="C32" s="28">
        <v>-14</v>
      </c>
      <c r="D32" s="33"/>
      <c r="E32" s="84">
        <v>-27</v>
      </c>
    </row>
    <row r="33" spans="2:5" ht="15.75">
      <c r="B33" s="28" t="s">
        <v>94</v>
      </c>
      <c r="C33" s="28">
        <f>-8526</f>
        <v>-8526</v>
      </c>
      <c r="D33" s="33"/>
      <c r="E33" s="84">
        <v>1085</v>
      </c>
    </row>
    <row r="34" spans="2:5" ht="15.75">
      <c r="B34" s="28" t="s">
        <v>42</v>
      </c>
      <c r="C34" s="28">
        <v>625</v>
      </c>
      <c r="D34" s="33"/>
      <c r="E34" s="84">
        <v>-123</v>
      </c>
    </row>
    <row r="35" spans="2:5" ht="15.75">
      <c r="B35" s="28" t="s">
        <v>100</v>
      </c>
      <c r="C35" s="90">
        <f>2418+19+59</f>
        <v>2496</v>
      </c>
      <c r="D35" s="33"/>
      <c r="E35" s="90">
        <v>-617</v>
      </c>
    </row>
    <row r="36" spans="2:5" ht="15.75">
      <c r="B36" s="28"/>
      <c r="C36" s="33"/>
      <c r="D36" s="33"/>
      <c r="E36" s="90"/>
    </row>
    <row r="37" spans="2:5" ht="15.75">
      <c r="B37" s="29" t="s">
        <v>72</v>
      </c>
      <c r="C37" s="35">
        <f>SUM(C28:C35)</f>
        <v>2751</v>
      </c>
      <c r="D37" s="33"/>
      <c r="E37" s="91">
        <f>SUM(E28:E35)</f>
        <v>8442</v>
      </c>
    </row>
    <row r="38" spans="2:5" ht="15.75">
      <c r="B38" s="38"/>
      <c r="C38" s="28"/>
      <c r="D38" s="33"/>
      <c r="E38" s="84"/>
    </row>
    <row r="39" spans="2:5" ht="15.75">
      <c r="B39" s="28" t="s">
        <v>3</v>
      </c>
      <c r="C39" s="28">
        <v>-849</v>
      </c>
      <c r="D39" s="33"/>
      <c r="E39" s="84">
        <v>-1620</v>
      </c>
    </row>
    <row r="40" spans="2:5" ht="15.75">
      <c r="B40" s="28"/>
      <c r="C40" s="32"/>
      <c r="D40" s="33"/>
      <c r="E40" s="89"/>
    </row>
    <row r="41" spans="2:5" ht="15.75">
      <c r="B41" s="29" t="s">
        <v>75</v>
      </c>
      <c r="C41" s="28">
        <f>SUM(C37:C40)</f>
        <v>1902</v>
      </c>
      <c r="D41" s="33"/>
      <c r="E41" s="84">
        <f>SUM(E37:E40)</f>
        <v>6822</v>
      </c>
    </row>
    <row r="42" spans="2:5" ht="15.75">
      <c r="B42" s="28"/>
      <c r="C42" s="28"/>
      <c r="D42" s="33"/>
      <c r="E42" s="84"/>
    </row>
    <row r="43" spans="2:5" ht="15.75">
      <c r="B43" s="29" t="s">
        <v>67</v>
      </c>
      <c r="C43" s="28"/>
      <c r="D43" s="33"/>
      <c r="E43" s="84"/>
    </row>
    <row r="44" spans="2:5" ht="15.75">
      <c r="B44" s="28"/>
      <c r="C44" s="32"/>
      <c r="D44" s="33"/>
      <c r="E44" s="89"/>
    </row>
    <row r="45" spans="2:5" ht="15.75">
      <c r="B45" s="28" t="s">
        <v>108</v>
      </c>
      <c r="C45" s="36">
        <v>-292</v>
      </c>
      <c r="D45" s="33"/>
      <c r="E45" s="92">
        <v>-911</v>
      </c>
    </row>
    <row r="46" spans="2:5" ht="15.75">
      <c r="B46" s="28" t="s">
        <v>128</v>
      </c>
      <c r="C46" s="36">
        <v>0</v>
      </c>
      <c r="D46" s="33"/>
      <c r="E46" s="92">
        <v>624</v>
      </c>
    </row>
    <row r="47" spans="2:5" ht="15.75">
      <c r="B47" s="28" t="s">
        <v>88</v>
      </c>
      <c r="C47" s="36">
        <v>1</v>
      </c>
      <c r="D47" s="33"/>
      <c r="E47" s="92">
        <v>7</v>
      </c>
    </row>
    <row r="48" spans="2:5" ht="15.75">
      <c r="B48" s="28"/>
      <c r="C48" s="37"/>
      <c r="D48" s="33"/>
      <c r="E48" s="93"/>
    </row>
    <row r="49" spans="2:5" ht="15.75">
      <c r="B49" s="29" t="s">
        <v>68</v>
      </c>
      <c r="C49" s="33">
        <f>SUM(C45:C47)</f>
        <v>-291</v>
      </c>
      <c r="D49" s="33"/>
      <c r="E49" s="90">
        <f>SUM(E45:E47)</f>
        <v>-280</v>
      </c>
    </row>
    <row r="50" spans="2:5" ht="15.75">
      <c r="B50" s="29"/>
      <c r="C50" s="33"/>
      <c r="D50" s="33"/>
      <c r="E50" s="90"/>
    </row>
    <row r="51" spans="2:4" ht="15.75">
      <c r="B51" s="31"/>
      <c r="C51" s="33" t="s">
        <v>77</v>
      </c>
      <c r="D51" s="33"/>
    </row>
    <row r="52" spans="2:5" ht="15.75">
      <c r="B52" s="31"/>
      <c r="C52" s="33"/>
      <c r="D52" s="33"/>
      <c r="E52" s="97" t="s">
        <v>134</v>
      </c>
    </row>
    <row r="53" spans="2:5" ht="15.75">
      <c r="B53" s="29" t="s">
        <v>60</v>
      </c>
      <c r="C53" s="33"/>
      <c r="D53" s="33"/>
      <c r="E53" s="90"/>
    </row>
    <row r="54" spans="2:5" ht="15.75">
      <c r="B54" s="28"/>
      <c r="C54" s="32"/>
      <c r="D54" s="33"/>
      <c r="E54" s="89"/>
    </row>
    <row r="55" spans="2:5" ht="15.75">
      <c r="B55" s="28" t="s">
        <v>59</v>
      </c>
      <c r="C55" s="36">
        <v>-1168</v>
      </c>
      <c r="D55" s="33"/>
      <c r="E55" s="92">
        <v>-1319</v>
      </c>
    </row>
    <row r="56" spans="2:5" ht="15.75">
      <c r="B56" s="28" t="s">
        <v>109</v>
      </c>
      <c r="C56" s="36">
        <v>-22</v>
      </c>
      <c r="D56" s="33"/>
      <c r="E56" s="92">
        <v>-41</v>
      </c>
    </row>
    <row r="57" spans="2:5" ht="15.75">
      <c r="B57" s="28" t="s">
        <v>78</v>
      </c>
      <c r="C57" s="36">
        <v>-688</v>
      </c>
      <c r="D57" s="33"/>
      <c r="E57" s="92">
        <v>-3322</v>
      </c>
    </row>
    <row r="58" spans="2:5" ht="15.75">
      <c r="B58" s="28" t="s">
        <v>69</v>
      </c>
      <c r="C58" s="36">
        <v>-681</v>
      </c>
      <c r="D58" s="33"/>
      <c r="E58" s="92">
        <v>-2549</v>
      </c>
    </row>
    <row r="59" spans="2:5" ht="15.75">
      <c r="B59" s="84" t="s">
        <v>131</v>
      </c>
      <c r="C59" s="36">
        <v>0</v>
      </c>
      <c r="D59" s="33"/>
      <c r="E59" s="92">
        <v>2000</v>
      </c>
    </row>
    <row r="60" spans="2:5" ht="15.75">
      <c r="B60" s="84"/>
      <c r="C60" s="37"/>
      <c r="D60" s="33"/>
      <c r="E60" s="93"/>
    </row>
    <row r="61" spans="2:5" ht="15.75">
      <c r="B61" s="29" t="s">
        <v>70</v>
      </c>
      <c r="C61" s="33">
        <f>SUM(C55:C60)</f>
        <v>-2559</v>
      </c>
      <c r="D61" s="33"/>
      <c r="E61" s="90">
        <f>SUM(E55:E60)</f>
        <v>-5231</v>
      </c>
    </row>
    <row r="62" spans="2:5" ht="15.75">
      <c r="B62" s="38"/>
      <c r="C62" s="33"/>
      <c r="D62" s="33"/>
      <c r="E62" s="90"/>
    </row>
    <row r="63" spans="2:5" ht="15.75">
      <c r="B63" s="29" t="s">
        <v>73</v>
      </c>
      <c r="C63" s="35">
        <f>+C41+C49+C61</f>
        <v>-948</v>
      </c>
      <c r="D63" s="33"/>
      <c r="E63" s="91">
        <f>+E41+E49+E61</f>
        <v>1311</v>
      </c>
    </row>
    <row r="64" spans="2:5" ht="15.75">
      <c r="B64" s="28"/>
      <c r="C64" s="33"/>
      <c r="D64" s="33"/>
      <c r="E64" s="90"/>
    </row>
    <row r="65" spans="2:5" ht="15.75">
      <c r="B65" s="29" t="s">
        <v>61</v>
      </c>
      <c r="C65" s="33">
        <v>674</v>
      </c>
      <c r="D65" s="33"/>
      <c r="E65" s="90">
        <v>164</v>
      </c>
    </row>
    <row r="66" spans="2:5" ht="15.75">
      <c r="B66" s="28"/>
      <c r="C66" s="33"/>
      <c r="D66" s="33"/>
      <c r="E66" s="90"/>
    </row>
    <row r="67" spans="2:5" ht="15.75">
      <c r="B67" s="29" t="s">
        <v>74</v>
      </c>
      <c r="C67" s="33">
        <v>-2</v>
      </c>
      <c r="D67" s="33"/>
      <c r="E67" s="90">
        <v>14</v>
      </c>
    </row>
    <row r="68" spans="2:5" ht="15.75">
      <c r="B68" s="29"/>
      <c r="C68" s="33"/>
      <c r="D68" s="33"/>
      <c r="E68" s="90"/>
    </row>
    <row r="69" spans="2:5" ht="16.5" thickBot="1">
      <c r="B69" s="29" t="s">
        <v>62</v>
      </c>
      <c r="C69" s="34">
        <f>SUM(C63:C68)</f>
        <v>-276</v>
      </c>
      <c r="D69" s="33"/>
      <c r="E69" s="94">
        <f>SUM(E63:E68)</f>
        <v>1489</v>
      </c>
    </row>
    <row r="70" spans="2:5" ht="15.75">
      <c r="B70" s="5"/>
      <c r="C70" s="33"/>
      <c r="D70" s="33"/>
      <c r="E70" s="90"/>
    </row>
    <row r="71" spans="2:5" ht="15.75">
      <c r="B71" s="5"/>
      <c r="C71" s="33"/>
      <c r="D71" s="33"/>
      <c r="E71" s="90"/>
    </row>
    <row r="72" spans="1:5" ht="15.75">
      <c r="A72" s="16"/>
      <c r="C72" s="1"/>
      <c r="D72" s="23"/>
      <c r="E72" s="95"/>
    </row>
    <row r="73" spans="1:5" ht="15.75">
      <c r="A73" s="14" t="s">
        <v>71</v>
      </c>
      <c r="C73" s="23"/>
      <c r="D73" s="46"/>
      <c r="E73" s="95"/>
    </row>
    <row r="74" spans="1:5" ht="15.75">
      <c r="A74" s="14" t="s">
        <v>119</v>
      </c>
      <c r="C74" s="23"/>
      <c r="D74" s="46"/>
      <c r="E74" s="97" t="s">
        <v>135</v>
      </c>
    </row>
    <row r="75" spans="3:5" ht="12.75">
      <c r="C75" s="23"/>
      <c r="D75" s="23"/>
      <c r="E75" s="95"/>
    </row>
    <row r="76" spans="3:5" ht="12.75">
      <c r="C76" s="23"/>
      <c r="D76" s="23"/>
      <c r="E76" s="95"/>
    </row>
    <row r="77" spans="3:5" ht="12.75">
      <c r="C77" s="23"/>
      <c r="D77" s="23"/>
      <c r="E77" s="95"/>
    </row>
    <row r="78" ht="12.75">
      <c r="E78" s="95"/>
    </row>
    <row r="79" spans="3:5" ht="12.75">
      <c r="C79" s="23"/>
      <c r="D79" s="23"/>
      <c r="E79" s="95"/>
    </row>
    <row r="80" spans="3:5" ht="12.75">
      <c r="C80" s="23"/>
      <c r="D80" s="23"/>
      <c r="E80" s="95"/>
    </row>
    <row r="81" spans="3:5" ht="12.75">
      <c r="C81" s="23"/>
      <c r="D81" s="23"/>
      <c r="E81" s="95"/>
    </row>
    <row r="82" spans="3:5" ht="12.75">
      <c r="C82" s="23"/>
      <c r="D82" s="23"/>
      <c r="E82" s="95"/>
    </row>
    <row r="83" spans="3:5" ht="12.75">
      <c r="C83" s="23"/>
      <c r="D83" s="23"/>
      <c r="E83" s="95"/>
    </row>
    <row r="84" spans="3:5" ht="12.75">
      <c r="C84" s="23"/>
      <c r="D84" s="23"/>
      <c r="E84" s="95"/>
    </row>
    <row r="85" spans="3:5" ht="12.75">
      <c r="C85" s="23"/>
      <c r="D85" s="23"/>
      <c r="E85" s="95"/>
    </row>
    <row r="86" spans="3:5" ht="12.75">
      <c r="C86" s="23"/>
      <c r="D86" s="23"/>
      <c r="E86" s="95"/>
    </row>
    <row r="87" spans="3:4" ht="15">
      <c r="C87" s="24"/>
      <c r="D87" s="24"/>
    </row>
    <row r="88" spans="3:4" ht="12.75">
      <c r="C88" s="23"/>
      <c r="D88" s="23"/>
    </row>
    <row r="89" spans="3:4" ht="12.75">
      <c r="C89" s="23"/>
      <c r="D89" s="23"/>
    </row>
    <row r="90" spans="3:4" ht="12.75">
      <c r="C90" s="23"/>
      <c r="D90" s="23"/>
    </row>
    <row r="91" spans="3:4" ht="12.75">
      <c r="C91" s="23"/>
      <c r="D91" s="23"/>
    </row>
    <row r="92" spans="3:4" ht="12.75">
      <c r="C92" s="23"/>
      <c r="D92" s="23"/>
    </row>
    <row r="93" spans="3:4" ht="12.75">
      <c r="C93" s="23"/>
      <c r="D93" s="23"/>
    </row>
    <row r="94" spans="3:4" ht="12.75">
      <c r="C94" s="23"/>
      <c r="D94" s="23"/>
    </row>
    <row r="95" spans="3:4" ht="12.75">
      <c r="C95" s="23"/>
      <c r="D95" s="23"/>
    </row>
    <row r="96" spans="3:4" ht="12.75">
      <c r="C96" s="23"/>
      <c r="D96" s="23"/>
    </row>
    <row r="97" spans="3:4" ht="12.75">
      <c r="C97" s="23"/>
      <c r="D97" s="23"/>
    </row>
    <row r="98" spans="3:4" ht="12.75">
      <c r="C98" s="23"/>
      <c r="D98" s="23"/>
    </row>
    <row r="99" spans="3:4" ht="12.75">
      <c r="C99" s="23"/>
      <c r="D99" s="23"/>
    </row>
    <row r="100" spans="3:4" ht="12.75">
      <c r="C100" s="23"/>
      <c r="D100" s="23"/>
    </row>
    <row r="101" spans="3:4" ht="12.75">
      <c r="C101" s="23"/>
      <c r="D101" s="23"/>
    </row>
    <row r="102" spans="3:4" ht="12.75">
      <c r="C102" s="23"/>
      <c r="D102" s="23"/>
    </row>
  </sheetData>
  <sheetProtection/>
  <mergeCells count="6">
    <mergeCell ref="A6:D6"/>
    <mergeCell ref="A7:D7"/>
    <mergeCell ref="A1:D1"/>
    <mergeCell ref="A2:D2"/>
    <mergeCell ref="A3:D3"/>
    <mergeCell ref="A4:D4"/>
  </mergeCells>
  <printOptions/>
  <pageMargins left="0.45" right="0.17" top="0.93" bottom="0.49" header="0.42" footer="1.08"/>
  <pageSetup horizontalDpi="300" verticalDpi="300" orientation="portrait" paperSize="9" scale="90" r:id="rId1"/>
  <rowBreaks count="1" manualBreakCount="1">
    <brk id="5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40">
      <selection activeCell="A55" sqref="A55"/>
    </sheetView>
  </sheetViews>
  <sheetFormatPr defaultColWidth="9.140625" defaultRowHeight="12.75"/>
  <cols>
    <col min="1" max="1" width="36.00390625" style="0" customWidth="1"/>
    <col min="2" max="2" width="17.8515625" style="0" customWidth="1"/>
    <col min="3" max="3" width="2.7109375" style="0" customWidth="1"/>
    <col min="4" max="4" width="16.00390625" style="0" customWidth="1"/>
    <col min="5" max="5" width="2.8515625" style="0" customWidth="1"/>
    <col min="6" max="6" width="17.8515625" style="0" customWidth="1"/>
    <col min="8" max="8" width="9.421875" style="0" bestFit="1" customWidth="1"/>
  </cols>
  <sheetData>
    <row r="2" spans="1:7" ht="18.75">
      <c r="A2" s="99" t="s">
        <v>34</v>
      </c>
      <c r="B2" s="99"/>
      <c r="C2" s="99"/>
      <c r="D2" s="99"/>
      <c r="E2" s="99"/>
      <c r="F2" s="99"/>
      <c r="G2" s="99"/>
    </row>
    <row r="3" spans="1:7" ht="12.75">
      <c r="A3" s="100" t="s">
        <v>35</v>
      </c>
      <c r="B3" s="100"/>
      <c r="C3" s="100"/>
      <c r="D3" s="100"/>
      <c r="E3" s="100"/>
      <c r="F3" s="100"/>
      <c r="G3" s="100"/>
    </row>
    <row r="4" spans="1:7" ht="12.75">
      <c r="A4" s="100" t="s">
        <v>28</v>
      </c>
      <c r="B4" s="100"/>
      <c r="C4" s="100"/>
      <c r="D4" s="100"/>
      <c r="E4" s="100"/>
      <c r="F4" s="100"/>
      <c r="G4" s="100"/>
    </row>
    <row r="5" spans="1:7" ht="12.75">
      <c r="A5" s="100" t="s">
        <v>44</v>
      </c>
      <c r="B5" s="100"/>
      <c r="C5" s="100"/>
      <c r="D5" s="100"/>
      <c r="E5" s="100"/>
      <c r="F5" s="100"/>
      <c r="G5" s="100"/>
    </row>
    <row r="6" spans="1:7" ht="12.75">
      <c r="A6" s="5"/>
      <c r="B6" s="5"/>
      <c r="C6" s="5"/>
      <c r="D6" s="5"/>
      <c r="E6" s="5"/>
      <c r="F6" s="5"/>
      <c r="G6" s="5"/>
    </row>
    <row r="8" spans="1:18" ht="15.75">
      <c r="A8" s="104" t="s">
        <v>45</v>
      </c>
      <c r="B8" s="104"/>
      <c r="C8" s="104"/>
      <c r="D8" s="104"/>
      <c r="E8" s="104"/>
      <c r="F8" s="104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ht="15.75">
      <c r="A9" s="104" t="s">
        <v>125</v>
      </c>
      <c r="B9" s="104"/>
      <c r="C9" s="104"/>
      <c r="D9" s="104"/>
      <c r="E9" s="104"/>
      <c r="F9" s="10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5.75">
      <c r="A10" s="72"/>
      <c r="B10" s="72"/>
      <c r="C10" s="72"/>
      <c r="D10" s="72"/>
      <c r="E10" s="72"/>
      <c r="F10" s="72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5.75">
      <c r="A11" s="16"/>
      <c r="B11" s="18" t="s">
        <v>7</v>
      </c>
      <c r="C11" s="16"/>
      <c r="D11" s="16"/>
      <c r="E11" s="16"/>
      <c r="F11" s="18" t="s">
        <v>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5.75">
      <c r="A12" s="16"/>
      <c r="B12" s="17" t="s">
        <v>113</v>
      </c>
      <c r="C12" s="16"/>
      <c r="D12" s="18" t="s">
        <v>46</v>
      </c>
      <c r="E12" s="16"/>
      <c r="F12" s="17" t="s">
        <v>126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.75">
      <c r="A13" s="16"/>
      <c r="B13" s="18" t="s">
        <v>52</v>
      </c>
      <c r="C13" s="16"/>
      <c r="D13" s="18" t="s">
        <v>52</v>
      </c>
      <c r="E13" s="16"/>
      <c r="F13" s="18" t="s">
        <v>52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5.75">
      <c r="A14" s="19" t="s">
        <v>47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.75">
      <c r="A16" s="16" t="s">
        <v>63</v>
      </c>
      <c r="B16" s="65">
        <v>159975</v>
      </c>
      <c r="C16" s="20"/>
      <c r="D16" s="47"/>
      <c r="E16" s="20"/>
      <c r="F16" s="65">
        <f>SUM(B16:D16)</f>
        <v>159975</v>
      </c>
      <c r="G16" s="20"/>
      <c r="H16" s="20"/>
      <c r="I16" s="20"/>
      <c r="J16" s="20"/>
      <c r="K16" s="20"/>
      <c r="L16" s="16"/>
      <c r="M16" s="16"/>
      <c r="N16" s="16"/>
      <c r="O16" s="16"/>
      <c r="P16" s="16"/>
      <c r="Q16" s="16"/>
      <c r="R16" s="16"/>
    </row>
    <row r="17" spans="1:18" ht="15.75">
      <c r="A17" s="16" t="s">
        <v>48</v>
      </c>
      <c r="B17" s="65">
        <v>42787</v>
      </c>
      <c r="C17" s="20"/>
      <c r="D17" s="47"/>
      <c r="E17" s="20"/>
      <c r="F17" s="65">
        <f>SUM(B17:E17)</f>
        <v>42787</v>
      </c>
      <c r="G17" s="20"/>
      <c r="H17" s="20"/>
      <c r="I17" s="20"/>
      <c r="J17" s="20"/>
      <c r="K17" s="20"/>
      <c r="L17" s="16"/>
      <c r="M17" s="16"/>
      <c r="N17" s="16"/>
      <c r="O17" s="16"/>
      <c r="P17" s="16"/>
      <c r="Q17" s="16"/>
      <c r="R17" s="16"/>
    </row>
    <row r="18" spans="1:18" ht="15.75">
      <c r="A18" s="16" t="s">
        <v>49</v>
      </c>
      <c r="B18" s="69">
        <v>181</v>
      </c>
      <c r="C18" s="20"/>
      <c r="D18" s="20"/>
      <c r="E18" s="20"/>
      <c r="F18" s="65">
        <f>SUM(B18:E18)</f>
        <v>181</v>
      </c>
      <c r="G18" s="20"/>
      <c r="H18" s="20"/>
      <c r="I18" s="20"/>
      <c r="J18" s="20"/>
      <c r="K18" s="20"/>
      <c r="L18" s="16"/>
      <c r="M18" s="16"/>
      <c r="N18" s="16"/>
      <c r="O18" s="16"/>
      <c r="P18" s="16"/>
      <c r="Q18" s="16"/>
      <c r="R18" s="16"/>
    </row>
    <row r="19" spans="1:18" ht="15.75">
      <c r="A19" s="16" t="s">
        <v>110</v>
      </c>
      <c r="B19" s="65"/>
      <c r="C19" s="20"/>
      <c r="D19" s="65"/>
      <c r="E19" s="20"/>
      <c r="F19" s="65"/>
      <c r="G19" s="20"/>
      <c r="H19" s="20"/>
      <c r="I19" s="20"/>
      <c r="J19" s="20"/>
      <c r="K19" s="20"/>
      <c r="L19" s="16"/>
      <c r="M19" s="16"/>
      <c r="N19" s="16"/>
      <c r="O19" s="16"/>
      <c r="P19" s="16"/>
      <c r="Q19" s="16"/>
      <c r="R19" s="16"/>
    </row>
    <row r="20" spans="1:18" ht="15.75">
      <c r="A20" s="96" t="s">
        <v>121</v>
      </c>
      <c r="B20" s="65">
        <v>3299</v>
      </c>
      <c r="C20" s="20"/>
      <c r="D20" s="65">
        <v>-829</v>
      </c>
      <c r="E20" s="20"/>
      <c r="F20" s="65">
        <f>SUM(B20:E20)</f>
        <v>2470</v>
      </c>
      <c r="G20" s="20"/>
      <c r="H20" s="20"/>
      <c r="I20" s="20"/>
      <c r="J20" s="20"/>
      <c r="K20" s="20"/>
      <c r="L20" s="16"/>
      <c r="M20" s="16"/>
      <c r="N20" s="16"/>
      <c r="O20" s="16"/>
      <c r="P20" s="16"/>
      <c r="Q20" s="16"/>
      <c r="R20" s="16"/>
    </row>
    <row r="21" spans="1:18" ht="15.75">
      <c r="A21" s="96" t="s">
        <v>122</v>
      </c>
      <c r="B21" s="65"/>
      <c r="C21" s="20"/>
      <c r="D21" s="65">
        <v>6311</v>
      </c>
      <c r="E21" s="20"/>
      <c r="F21" s="65">
        <f>SUM(B21:E21)</f>
        <v>6311</v>
      </c>
      <c r="G21" s="20"/>
      <c r="H21" s="20"/>
      <c r="I21" s="20"/>
      <c r="J21" s="20"/>
      <c r="K21" s="20"/>
      <c r="L21" s="16"/>
      <c r="M21" s="16"/>
      <c r="N21" s="16"/>
      <c r="O21" s="16"/>
      <c r="P21" s="16"/>
      <c r="Q21" s="16"/>
      <c r="R21" s="16"/>
    </row>
    <row r="22" spans="1:18" ht="15.75">
      <c r="A22" s="16" t="s">
        <v>123</v>
      </c>
      <c r="B22" s="65"/>
      <c r="C22" s="20"/>
      <c r="D22" s="65"/>
      <c r="E22" s="20"/>
      <c r="F22" s="65"/>
      <c r="G22" s="20"/>
      <c r="H22" s="20"/>
      <c r="I22" s="20"/>
      <c r="J22" s="20"/>
      <c r="K22" s="20"/>
      <c r="L22" s="16"/>
      <c r="M22" s="16"/>
      <c r="N22" s="16"/>
      <c r="O22" s="16"/>
      <c r="P22" s="16"/>
      <c r="Q22" s="16"/>
      <c r="R22" s="16"/>
    </row>
    <row r="23" spans="1:18" ht="15.75">
      <c r="A23" s="16" t="s">
        <v>50</v>
      </c>
      <c r="B23" s="65"/>
      <c r="C23" s="20"/>
      <c r="D23" s="65"/>
      <c r="E23" s="20"/>
      <c r="F23" s="65"/>
      <c r="G23" s="20"/>
      <c r="H23" s="20"/>
      <c r="I23" s="20"/>
      <c r="J23" s="20"/>
      <c r="K23" s="20"/>
      <c r="L23" s="16"/>
      <c r="M23" s="16"/>
      <c r="N23" s="16"/>
      <c r="O23" s="16"/>
      <c r="P23" s="16"/>
      <c r="Q23" s="16"/>
      <c r="R23" s="16"/>
    </row>
    <row r="24" spans="1:18" ht="15.75">
      <c r="A24" s="96" t="s">
        <v>121</v>
      </c>
      <c r="B24" s="65">
        <v>-130775</v>
      </c>
      <c r="C24" s="20"/>
      <c r="D24" s="65">
        <v>2193</v>
      </c>
      <c r="E24" s="20"/>
      <c r="F24" s="65">
        <f>SUM(B24:E24)</f>
        <v>-128582</v>
      </c>
      <c r="G24" s="20"/>
      <c r="H24" s="20"/>
      <c r="I24" s="20"/>
      <c r="J24" s="20"/>
      <c r="K24" s="20"/>
      <c r="L24" s="16"/>
      <c r="M24" s="16"/>
      <c r="N24" s="16"/>
      <c r="O24" s="16"/>
      <c r="P24" s="16"/>
      <c r="Q24" s="16"/>
      <c r="R24" s="16"/>
    </row>
    <row r="25" spans="1:18" ht="15.75">
      <c r="A25" s="96" t="s">
        <v>122</v>
      </c>
      <c r="B25" s="65"/>
      <c r="C25" s="20"/>
      <c r="D25" s="65">
        <v>-6357</v>
      </c>
      <c r="E25" s="20"/>
      <c r="F25" s="65">
        <f>SUM(B25:E25)</f>
        <v>-6357</v>
      </c>
      <c r="G25" s="20"/>
      <c r="H25" s="20"/>
      <c r="I25" s="20"/>
      <c r="J25" s="20"/>
      <c r="K25" s="20"/>
      <c r="L25" s="16"/>
      <c r="M25" s="16"/>
      <c r="N25" s="16"/>
      <c r="O25" s="16"/>
      <c r="P25" s="16"/>
      <c r="Q25" s="16"/>
      <c r="R25" s="16"/>
    </row>
    <row r="26" spans="1:18" ht="15.75">
      <c r="A26" s="16" t="s">
        <v>123</v>
      </c>
      <c r="B26" s="65"/>
      <c r="C26" s="20"/>
      <c r="D26" s="65"/>
      <c r="E26" s="20"/>
      <c r="F26" s="65"/>
      <c r="G26" s="20"/>
      <c r="H26" s="20"/>
      <c r="I26" s="20"/>
      <c r="J26" s="20"/>
      <c r="K26" s="20"/>
      <c r="L26" s="16"/>
      <c r="M26" s="16"/>
      <c r="N26" s="16"/>
      <c r="O26" s="16"/>
      <c r="P26" s="16"/>
      <c r="Q26" s="16"/>
      <c r="R26" s="16"/>
    </row>
    <row r="27" spans="2:18" ht="15.75">
      <c r="B27" s="20"/>
      <c r="C27" s="20"/>
      <c r="D27" s="65"/>
      <c r="E27" s="20"/>
      <c r="F27" s="65"/>
      <c r="G27" s="20"/>
      <c r="H27" s="20"/>
      <c r="I27" s="20"/>
      <c r="J27" s="20"/>
      <c r="K27" s="20"/>
      <c r="L27" s="16"/>
      <c r="M27" s="16"/>
      <c r="N27" s="16"/>
      <c r="O27" s="16"/>
      <c r="P27" s="16"/>
      <c r="Q27" s="16"/>
      <c r="R27" s="16"/>
    </row>
    <row r="28" spans="1:18" ht="15.75">
      <c r="A28" s="16"/>
      <c r="B28" s="21">
        <f>SUM(B16:B27)</f>
        <v>75467</v>
      </c>
      <c r="C28" s="20"/>
      <c r="D28" s="67">
        <f>SUM(D16:D27)</f>
        <v>1318</v>
      </c>
      <c r="E28" s="20"/>
      <c r="F28" s="67">
        <f>SUM(F16:F27)</f>
        <v>76785</v>
      </c>
      <c r="G28" s="20"/>
      <c r="H28" s="20"/>
      <c r="I28" s="20"/>
      <c r="J28" s="20"/>
      <c r="K28" s="20"/>
      <c r="L28" s="16"/>
      <c r="M28" s="16"/>
      <c r="N28" s="16"/>
      <c r="O28" s="16"/>
      <c r="P28" s="16"/>
      <c r="Q28" s="16"/>
      <c r="R28" s="16"/>
    </row>
    <row r="29" spans="1:18" ht="15.75">
      <c r="A29" s="19" t="s">
        <v>51</v>
      </c>
      <c r="B29" s="20"/>
      <c r="C29" s="20"/>
      <c r="D29" s="65"/>
      <c r="E29" s="20"/>
      <c r="F29" s="65"/>
      <c r="G29" s="20"/>
      <c r="H29" s="20"/>
      <c r="I29" s="20"/>
      <c r="J29" s="20"/>
      <c r="K29" s="20"/>
      <c r="L29" s="16"/>
      <c r="M29" s="16"/>
      <c r="N29" s="16"/>
      <c r="O29" s="16"/>
      <c r="P29" s="16"/>
      <c r="Q29" s="16"/>
      <c r="R29" s="16"/>
    </row>
    <row r="30" spans="1:18" ht="15.75">
      <c r="A30" s="16"/>
      <c r="B30" s="20"/>
      <c r="C30" s="20"/>
      <c r="D30" s="65"/>
      <c r="E30" s="20"/>
      <c r="F30" s="65"/>
      <c r="G30" s="20"/>
      <c r="H30" s="20"/>
      <c r="I30" s="20"/>
      <c r="J30" s="20"/>
      <c r="K30" s="20"/>
      <c r="L30" s="16"/>
      <c r="M30" s="16"/>
      <c r="N30" s="16"/>
      <c r="O30" s="16"/>
      <c r="P30" s="16"/>
      <c r="Q30" s="16"/>
      <c r="R30" s="16"/>
    </row>
    <row r="31" spans="1:18" ht="15.75">
      <c r="A31" s="16" t="s">
        <v>49</v>
      </c>
      <c r="B31" s="66">
        <v>670</v>
      </c>
      <c r="C31" s="20"/>
      <c r="D31" s="65"/>
      <c r="E31" s="20"/>
      <c r="F31" s="69">
        <f>SUM(B31:D31)</f>
        <v>670</v>
      </c>
      <c r="G31" s="20"/>
      <c r="H31" s="20"/>
      <c r="I31" s="20"/>
      <c r="J31" s="20"/>
      <c r="K31" s="20"/>
      <c r="L31" s="16"/>
      <c r="M31" s="16"/>
      <c r="N31" s="16"/>
      <c r="O31" s="16"/>
      <c r="P31" s="16"/>
      <c r="Q31" s="16"/>
      <c r="R31" s="16"/>
    </row>
    <row r="32" spans="1:18" ht="15.75">
      <c r="A32" s="16"/>
      <c r="B32" s="20"/>
      <c r="C32" s="20"/>
      <c r="D32" s="65"/>
      <c r="E32" s="20"/>
      <c r="F32" s="65"/>
      <c r="G32" s="20"/>
      <c r="H32" s="20"/>
      <c r="I32" s="20"/>
      <c r="J32" s="20"/>
      <c r="K32" s="20"/>
      <c r="L32" s="16"/>
      <c r="M32" s="16"/>
      <c r="N32" s="16"/>
      <c r="O32" s="16"/>
      <c r="P32" s="16"/>
      <c r="Q32" s="16"/>
      <c r="R32" s="16"/>
    </row>
    <row r="33" spans="1:18" ht="16.5" thickBot="1">
      <c r="A33" s="16"/>
      <c r="B33" s="22">
        <f>SUM(B28:B32)</f>
        <v>76137</v>
      </c>
      <c r="C33" s="20"/>
      <c r="D33" s="68">
        <f>SUM(D28:D32)</f>
        <v>1318</v>
      </c>
      <c r="E33" s="20"/>
      <c r="F33" s="68">
        <f>SUM(F28:F32)</f>
        <v>77455</v>
      </c>
      <c r="G33" s="20"/>
      <c r="H33" s="20"/>
      <c r="I33" s="20"/>
      <c r="J33" s="20"/>
      <c r="K33" s="20"/>
      <c r="L33" s="16"/>
      <c r="M33" s="16"/>
      <c r="N33" s="16"/>
      <c r="O33" s="16"/>
      <c r="P33" s="16"/>
      <c r="Q33" s="16"/>
      <c r="R33" s="16"/>
    </row>
    <row r="34" spans="1:18" ht="16.5" thickTop="1">
      <c r="A34" s="16"/>
      <c r="B34" s="39"/>
      <c r="C34" s="20"/>
      <c r="D34" s="39"/>
      <c r="E34" s="20"/>
      <c r="F34" s="39"/>
      <c r="G34" s="20"/>
      <c r="H34" s="20"/>
      <c r="I34" s="20"/>
      <c r="J34" s="20"/>
      <c r="K34" s="20"/>
      <c r="L34" s="16"/>
      <c r="M34" s="16"/>
      <c r="N34" s="16"/>
      <c r="O34" s="16"/>
      <c r="P34" s="16"/>
      <c r="Q34" s="16"/>
      <c r="R34" s="16"/>
    </row>
    <row r="35" spans="1:18" ht="15.75">
      <c r="A35" s="16"/>
      <c r="B35" s="39"/>
      <c r="C35" s="20"/>
      <c r="D35" s="39"/>
      <c r="E35" s="20"/>
      <c r="F35" s="39"/>
      <c r="G35" s="20"/>
      <c r="H35" s="20"/>
      <c r="I35" s="20"/>
      <c r="J35" s="20"/>
      <c r="K35" s="20"/>
      <c r="L35" s="16"/>
      <c r="M35" s="16"/>
      <c r="N35" s="16"/>
      <c r="O35" s="16"/>
      <c r="P35" s="16"/>
      <c r="Q35" s="16"/>
      <c r="R35" s="16"/>
    </row>
    <row r="36" spans="1:18" ht="15.75">
      <c r="A36" s="16"/>
      <c r="B36" s="18" t="s">
        <v>7</v>
      </c>
      <c r="C36" s="16"/>
      <c r="D36" s="16"/>
      <c r="E36" s="16"/>
      <c r="F36" s="18" t="s">
        <v>8</v>
      </c>
      <c r="G36" s="20"/>
      <c r="H36" s="20"/>
      <c r="I36" s="20"/>
      <c r="J36" s="20"/>
      <c r="K36" s="20"/>
      <c r="L36" s="16"/>
      <c r="M36" s="16"/>
      <c r="N36" s="16"/>
      <c r="O36" s="16"/>
      <c r="P36" s="16"/>
      <c r="Q36" s="16"/>
      <c r="R36" s="16"/>
    </row>
    <row r="37" spans="1:18" ht="15.75">
      <c r="A37" s="16"/>
      <c r="B37" s="17" t="s">
        <v>107</v>
      </c>
      <c r="C37" s="16"/>
      <c r="D37" s="18" t="s">
        <v>46</v>
      </c>
      <c r="E37" s="16"/>
      <c r="F37" s="17" t="s">
        <v>127</v>
      </c>
      <c r="G37" s="20"/>
      <c r="H37" s="20"/>
      <c r="I37" s="20"/>
      <c r="J37" s="20"/>
      <c r="K37" s="20"/>
      <c r="L37" s="16"/>
      <c r="M37" s="16"/>
      <c r="N37" s="16"/>
      <c r="O37" s="16"/>
      <c r="P37" s="16"/>
      <c r="Q37" s="16"/>
      <c r="R37" s="16"/>
    </row>
    <row r="38" spans="1:18" ht="15.75">
      <c r="A38" s="16"/>
      <c r="B38" s="18" t="s">
        <v>22</v>
      </c>
      <c r="C38" s="16"/>
      <c r="D38" s="18" t="s">
        <v>22</v>
      </c>
      <c r="E38" s="16"/>
      <c r="F38" s="18" t="s">
        <v>22</v>
      </c>
      <c r="G38" s="20"/>
      <c r="H38" s="20"/>
      <c r="I38" s="20"/>
      <c r="J38" s="20"/>
      <c r="K38" s="20"/>
      <c r="L38" s="16"/>
      <c r="M38" s="16"/>
      <c r="N38" s="16"/>
      <c r="O38" s="16"/>
      <c r="P38" s="16"/>
      <c r="Q38" s="16"/>
      <c r="R38" s="16"/>
    </row>
    <row r="39" spans="1:18" ht="15.75">
      <c r="A39" s="19" t="s">
        <v>47</v>
      </c>
      <c r="B39" s="16"/>
      <c r="C39" s="16"/>
      <c r="D39" s="16"/>
      <c r="E39" s="16"/>
      <c r="F39" s="16"/>
      <c r="G39" s="20"/>
      <c r="H39" s="20"/>
      <c r="I39" s="20"/>
      <c r="J39" s="20"/>
      <c r="K39" s="20"/>
      <c r="L39" s="16"/>
      <c r="M39" s="16"/>
      <c r="N39" s="16"/>
      <c r="O39" s="16"/>
      <c r="P39" s="16"/>
      <c r="Q39" s="16"/>
      <c r="R39" s="16"/>
    </row>
    <row r="40" spans="1:18" ht="15.75">
      <c r="A40" s="16"/>
      <c r="B40" s="16"/>
      <c r="C40" s="16"/>
      <c r="D40" s="16"/>
      <c r="E40" s="16"/>
      <c r="F40" s="16"/>
      <c r="G40" s="20"/>
      <c r="H40" s="20"/>
      <c r="I40" s="20"/>
      <c r="J40" s="20"/>
      <c r="K40" s="20"/>
      <c r="L40" s="16"/>
      <c r="M40" s="16"/>
      <c r="N40" s="16"/>
      <c r="O40" s="16"/>
      <c r="P40" s="16"/>
      <c r="Q40" s="16"/>
      <c r="R40" s="16"/>
    </row>
    <row r="41" spans="1:18" ht="15.75">
      <c r="A41" s="16" t="s">
        <v>63</v>
      </c>
      <c r="B41" s="20">
        <v>159975</v>
      </c>
      <c r="C41" s="20"/>
      <c r="D41" s="20"/>
      <c r="E41" s="20"/>
      <c r="F41" s="20">
        <f>+B41+D41</f>
        <v>159975</v>
      </c>
      <c r="G41" s="20"/>
      <c r="H41" s="20"/>
      <c r="I41" s="20"/>
      <c r="J41" s="20"/>
      <c r="K41" s="20"/>
      <c r="L41" s="16"/>
      <c r="M41" s="16"/>
      <c r="N41" s="16"/>
      <c r="O41" s="16"/>
      <c r="P41" s="16"/>
      <c r="Q41" s="16"/>
      <c r="R41" s="16"/>
    </row>
    <row r="42" spans="1:18" ht="15.75">
      <c r="A42" s="16" t="s">
        <v>48</v>
      </c>
      <c r="B42" s="20">
        <v>42787</v>
      </c>
      <c r="C42" s="20"/>
      <c r="D42" s="20"/>
      <c r="E42" s="20"/>
      <c r="F42" s="20">
        <f>+B42+D42</f>
        <v>42787</v>
      </c>
      <c r="G42" s="20"/>
      <c r="H42" s="20"/>
      <c r="I42" s="20"/>
      <c r="J42" s="20"/>
      <c r="K42" s="20"/>
      <c r="L42" s="16"/>
      <c r="M42" s="16"/>
      <c r="N42" s="16"/>
      <c r="O42" s="16"/>
      <c r="P42" s="16"/>
      <c r="Q42" s="16"/>
      <c r="R42" s="16"/>
    </row>
    <row r="43" spans="1:18" ht="15.75">
      <c r="A43" s="16" t="s">
        <v>49</v>
      </c>
      <c r="B43" s="20">
        <v>181</v>
      </c>
      <c r="C43" s="20"/>
      <c r="D43" s="28"/>
      <c r="E43" s="20"/>
      <c r="F43" s="20">
        <f>+B43+D43</f>
        <v>181</v>
      </c>
      <c r="G43" s="20"/>
      <c r="H43" s="20"/>
      <c r="I43" s="20"/>
      <c r="J43" s="20"/>
      <c r="K43" s="20"/>
      <c r="L43" s="16"/>
      <c r="M43" s="16"/>
      <c r="N43" s="16"/>
      <c r="O43" s="16"/>
      <c r="P43" s="16"/>
      <c r="Q43" s="16"/>
      <c r="R43" s="16"/>
    </row>
    <row r="44" spans="1:18" ht="15.75">
      <c r="A44" s="16" t="s">
        <v>110</v>
      </c>
      <c r="B44" s="20">
        <v>1182</v>
      </c>
      <c r="C44" s="20"/>
      <c r="D44" s="65">
        <v>1856</v>
      </c>
      <c r="E44" s="20"/>
      <c r="F44" s="20">
        <f>+B44+D44</f>
        <v>3038</v>
      </c>
      <c r="G44" s="20"/>
      <c r="H44" s="20"/>
      <c r="I44" s="20"/>
      <c r="J44" s="20"/>
      <c r="K44" s="20"/>
      <c r="L44" s="16"/>
      <c r="M44" s="16"/>
      <c r="N44" s="16"/>
      <c r="O44" s="16"/>
      <c r="P44" s="16"/>
      <c r="Q44" s="16"/>
      <c r="R44" s="16"/>
    </row>
    <row r="45" spans="1:18" ht="15.75">
      <c r="A45" s="16" t="s">
        <v>50</v>
      </c>
      <c r="B45" s="65">
        <f>-131820</f>
        <v>-131820</v>
      </c>
      <c r="C45" s="65"/>
      <c r="D45" s="65">
        <v>-3842</v>
      </c>
      <c r="E45" s="65"/>
      <c r="F45" s="65">
        <f>+B45+D45</f>
        <v>-135662</v>
      </c>
      <c r="G45" s="20"/>
      <c r="H45" s="20"/>
      <c r="I45" s="20"/>
      <c r="J45" s="20"/>
      <c r="K45" s="20"/>
      <c r="L45" s="16"/>
      <c r="M45" s="16"/>
      <c r="N45" s="16"/>
      <c r="O45" s="16"/>
      <c r="P45" s="16"/>
      <c r="Q45" s="16"/>
      <c r="R45" s="16"/>
    </row>
    <row r="46" spans="1:18" ht="15.75">
      <c r="A46" s="16"/>
      <c r="B46" s="65"/>
      <c r="C46" s="65"/>
      <c r="D46" s="65"/>
      <c r="E46" s="65"/>
      <c r="F46" s="65"/>
      <c r="G46" s="20"/>
      <c r="H46" s="20"/>
      <c r="I46" s="20"/>
      <c r="J46" s="20"/>
      <c r="K46" s="20"/>
      <c r="L46" s="16"/>
      <c r="M46" s="16"/>
      <c r="N46" s="16"/>
      <c r="O46" s="16"/>
      <c r="P46" s="16"/>
      <c r="Q46" s="16"/>
      <c r="R46" s="16"/>
    </row>
    <row r="47" spans="1:18" ht="15.75">
      <c r="A47" s="16"/>
      <c r="B47" s="67">
        <f>SUM(B41:B46)</f>
        <v>72305</v>
      </c>
      <c r="C47" s="65"/>
      <c r="D47" s="67">
        <f>SUM(D41:D45)</f>
        <v>-1986</v>
      </c>
      <c r="E47" s="65"/>
      <c r="F47" s="67">
        <f>SUM(F41:F46)</f>
        <v>70319</v>
      </c>
      <c r="G47" s="20"/>
      <c r="H47" s="20"/>
      <c r="I47" s="20"/>
      <c r="J47" s="20"/>
      <c r="K47" s="20"/>
      <c r="L47" s="16"/>
      <c r="M47" s="16"/>
      <c r="N47" s="16"/>
      <c r="O47" s="16"/>
      <c r="P47" s="16"/>
      <c r="Q47" s="16"/>
      <c r="R47" s="16"/>
    </row>
    <row r="48" spans="1:18" ht="15.75">
      <c r="A48" s="19" t="s">
        <v>51</v>
      </c>
      <c r="B48" s="65"/>
      <c r="C48" s="65"/>
      <c r="D48" s="65"/>
      <c r="E48" s="65"/>
      <c r="F48" s="65"/>
      <c r="G48" s="20"/>
      <c r="H48" s="20"/>
      <c r="I48" s="20"/>
      <c r="J48" s="20"/>
      <c r="K48" s="20"/>
      <c r="L48" s="16"/>
      <c r="M48" s="16"/>
      <c r="N48" s="16"/>
      <c r="O48" s="16"/>
      <c r="P48" s="16"/>
      <c r="Q48" s="16"/>
      <c r="R48" s="16"/>
    </row>
    <row r="49" spans="1:18" ht="15.75">
      <c r="A49" s="16"/>
      <c r="B49" s="65"/>
      <c r="C49" s="65"/>
      <c r="D49" s="65"/>
      <c r="E49" s="65"/>
      <c r="F49" s="65"/>
      <c r="G49" s="20"/>
      <c r="H49" s="20"/>
      <c r="I49" s="20"/>
      <c r="J49" s="20"/>
      <c r="K49" s="20"/>
      <c r="L49" s="16"/>
      <c r="M49" s="16"/>
      <c r="N49" s="16"/>
      <c r="O49" s="16"/>
      <c r="P49" s="16"/>
      <c r="Q49" s="16"/>
      <c r="R49" s="16"/>
    </row>
    <row r="50" spans="1:18" ht="15.75">
      <c r="A50" s="16" t="s">
        <v>49</v>
      </c>
      <c r="B50" s="65">
        <v>670</v>
      </c>
      <c r="C50" s="65"/>
      <c r="D50" s="65"/>
      <c r="E50" s="65"/>
      <c r="F50" s="65">
        <f>SUM(B50:D50)</f>
        <v>670</v>
      </c>
      <c r="G50" s="20"/>
      <c r="H50" s="20"/>
      <c r="I50" s="20"/>
      <c r="J50" s="20"/>
      <c r="K50" s="20"/>
      <c r="L50" s="16"/>
      <c r="M50" s="16"/>
      <c r="N50" s="16"/>
      <c r="O50" s="16"/>
      <c r="P50" s="16"/>
      <c r="Q50" s="16"/>
      <c r="R50" s="16"/>
    </row>
    <row r="51" spans="2:18" ht="15.75">
      <c r="B51" s="65"/>
      <c r="C51" s="65"/>
      <c r="D51" s="65"/>
      <c r="E51" s="65"/>
      <c r="F51" s="65"/>
      <c r="G51" s="20"/>
      <c r="H51" s="20"/>
      <c r="I51" s="20"/>
      <c r="J51" s="20"/>
      <c r="K51" s="20"/>
      <c r="L51" s="16"/>
      <c r="M51" s="16"/>
      <c r="N51" s="16"/>
      <c r="O51" s="16"/>
      <c r="P51" s="16"/>
      <c r="Q51" s="16"/>
      <c r="R51" s="16"/>
    </row>
    <row r="52" spans="1:18" ht="16.5" thickBot="1">
      <c r="A52" s="16"/>
      <c r="B52" s="68">
        <f>SUM(B47:B51)</f>
        <v>72975</v>
      </c>
      <c r="C52" s="65"/>
      <c r="D52" s="68">
        <f>SUM(D47:D51)</f>
        <v>-1986</v>
      </c>
      <c r="E52" s="65"/>
      <c r="F52" s="68">
        <f>SUM(F47:F51)</f>
        <v>70989</v>
      </c>
      <c r="G52" s="20"/>
      <c r="H52" s="20"/>
      <c r="I52" s="20"/>
      <c r="J52" s="20"/>
      <c r="K52" s="20"/>
      <c r="L52" s="16"/>
      <c r="M52" s="16"/>
      <c r="N52" s="16"/>
      <c r="O52" s="16"/>
      <c r="P52" s="16"/>
      <c r="Q52" s="16"/>
      <c r="R52" s="16"/>
    </row>
    <row r="53" spans="1:18" ht="16.5" thickTop="1">
      <c r="A53" s="16"/>
      <c r="B53" s="39"/>
      <c r="C53" s="20"/>
      <c r="D53" s="39"/>
      <c r="E53" s="20"/>
      <c r="F53" s="39"/>
      <c r="G53" s="20"/>
      <c r="H53" s="20"/>
      <c r="I53" s="20"/>
      <c r="J53" s="20"/>
      <c r="K53" s="20"/>
      <c r="L53" s="16"/>
      <c r="M53" s="16"/>
      <c r="N53" s="16"/>
      <c r="O53" s="16"/>
      <c r="P53" s="16"/>
      <c r="Q53" s="16"/>
      <c r="R53" s="16"/>
    </row>
    <row r="54" spans="1:18" ht="15.75">
      <c r="A54" s="16"/>
      <c r="B54" s="39"/>
      <c r="C54" s="20"/>
      <c r="D54" s="39"/>
      <c r="E54" s="20"/>
      <c r="F54" s="39"/>
      <c r="G54" s="20"/>
      <c r="H54" s="20"/>
      <c r="I54" s="20"/>
      <c r="J54" s="20"/>
      <c r="K54" s="20"/>
      <c r="L54" s="16"/>
      <c r="M54" s="16"/>
      <c r="N54" s="16"/>
      <c r="O54" s="16"/>
      <c r="P54" s="16"/>
      <c r="Q54" s="16"/>
      <c r="R54" s="16"/>
    </row>
    <row r="55" spans="1:18" ht="15.75">
      <c r="A55" s="14" t="s">
        <v>56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18" ht="15.75">
      <c r="A56" s="14" t="s">
        <v>120</v>
      </c>
      <c r="B56" s="16"/>
      <c r="C56" s="16"/>
      <c r="D56" s="16"/>
      <c r="E56" s="16"/>
      <c r="F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18" ht="15.75">
      <c r="A57" s="16"/>
      <c r="B57" s="16"/>
      <c r="C57" s="16"/>
      <c r="D57" s="16"/>
      <c r="E57" s="16"/>
      <c r="F57" s="97" t="s">
        <v>136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18" ht="15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pans="1:18" ht="15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</row>
    <row r="60" spans="1:18" ht="15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15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</row>
    <row r="62" spans="1:18" ht="15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5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</row>
    <row r="64" spans="1:18" ht="15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15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</row>
    <row r="66" spans="1:18" ht="15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 ht="15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 ht="15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 ht="15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ht="15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 ht="15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 ht="15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 ht="15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 ht="15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ht="15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 ht="15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 ht="15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ht="15.75">
      <c r="A79" s="16"/>
    </row>
  </sheetData>
  <sheetProtection/>
  <mergeCells count="6">
    <mergeCell ref="A8:F8"/>
    <mergeCell ref="A9:F9"/>
    <mergeCell ref="A2:G2"/>
    <mergeCell ref="A3:G3"/>
    <mergeCell ref="A4:G4"/>
    <mergeCell ref="A5:G5"/>
  </mergeCells>
  <printOptions/>
  <pageMargins left="0.6" right="0.1" top="0.28" bottom="0.18" header="0.17" footer="0.17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Poly Glass Fibre (M) Bhd</dc:title>
  <dc:subject/>
  <dc:creator>enet corp</dc:creator>
  <cp:keywords/>
  <dc:description/>
  <cp:lastModifiedBy>user</cp:lastModifiedBy>
  <cp:lastPrinted>2010-01-21T02:01:04Z</cp:lastPrinted>
  <dcterms:created xsi:type="dcterms:W3CDTF">1999-09-09T14:10:21Z</dcterms:created>
  <dcterms:modified xsi:type="dcterms:W3CDTF">2010-01-21T02:01:06Z</dcterms:modified>
  <cp:category/>
  <cp:version/>
  <cp:contentType/>
  <cp:contentStatus/>
</cp:coreProperties>
</file>