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3"/>
  </bookViews>
  <sheets>
    <sheet name="BS" sheetId="1" r:id="rId1"/>
    <sheet name="P&amp;L " sheetId="2" r:id="rId2"/>
    <sheet name="Cashflow " sheetId="3" r:id="rId3"/>
    <sheet name="Equity" sheetId="4" r:id="rId4"/>
  </sheets>
  <externalReferences>
    <externalReference r:id="rId7"/>
  </externalReferences>
  <definedNames>
    <definedName name="_xlnm.Print_Area" localSheetId="0">'BS'!$A$1:$H$72</definedName>
    <definedName name="_xlnm.Print_Area" localSheetId="2">'Cashflow '!$A$1:$E$68</definedName>
    <definedName name="_xlnm.Print_Area" localSheetId="1">'P&amp;L '!$A$1:$K$61</definedName>
    <definedName name="_xlnm.Print_Titles" localSheetId="2">'Cashflow '!$1:$11</definedName>
  </definedNames>
  <calcPr fullCalcOnLoad="1"/>
</workbook>
</file>

<file path=xl/sharedStrings.xml><?xml version="1.0" encoding="utf-8"?>
<sst xmlns="http://schemas.openxmlformats.org/spreadsheetml/2006/main" count="186" uniqueCount="131">
  <si>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</si>
  <si>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</si>
  <si>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</si>
  <si>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</si>
  <si>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</si>
  <si>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</si>
  <si>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</si>
  <si>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</si>
  <si>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>Current Assets</t>
  </si>
  <si>
    <t xml:space="preserve">     Cash and bank balances</t>
  </si>
  <si>
    <t>Current Liabilities</t>
  </si>
  <si>
    <t xml:space="preserve">     Bank borrowings</t>
  </si>
  <si>
    <t>Share Capital</t>
  </si>
  <si>
    <t>Reserves</t>
  </si>
  <si>
    <t xml:space="preserve">     Share Premium</t>
  </si>
  <si>
    <t xml:space="preserve">     Exchange Fluctuation Reserve</t>
  </si>
  <si>
    <t xml:space="preserve">     Capital Reserve</t>
  </si>
  <si>
    <t>(Incorporated in Malaysia)</t>
  </si>
  <si>
    <t>(Unaudited)</t>
  </si>
  <si>
    <t>(Audited)</t>
  </si>
  <si>
    <t>Property, plant and equipment</t>
  </si>
  <si>
    <t>Preceding Year</t>
  </si>
  <si>
    <t>Individual Quarter</t>
  </si>
  <si>
    <t>Cumulative Quarters</t>
  </si>
  <si>
    <t>POLY GLASS FIBRE (M) BHD</t>
  </si>
  <si>
    <t>(Company No. 42138-X)</t>
  </si>
  <si>
    <t>Intangible Assets</t>
  </si>
  <si>
    <t xml:space="preserve">     Accumulated Losses</t>
  </si>
  <si>
    <t xml:space="preserve">  (Calculated based on the weighted average</t>
  </si>
  <si>
    <t xml:space="preserve">       number of shares in issue during the period) ('000)</t>
  </si>
  <si>
    <t>Revenue</t>
  </si>
  <si>
    <t>Finance cost</t>
  </si>
  <si>
    <t>Minority interests</t>
  </si>
  <si>
    <t xml:space="preserve">     Inventories</t>
  </si>
  <si>
    <t xml:space="preserve">     Trade receivables</t>
  </si>
  <si>
    <t xml:space="preserve">     Other receivables, deposits and prepayments</t>
  </si>
  <si>
    <t xml:space="preserve">     Trade payables</t>
  </si>
  <si>
    <t xml:space="preserve">     Other payables and accruals</t>
  </si>
  <si>
    <t xml:space="preserve">Net Current Assets </t>
  </si>
  <si>
    <t>and its subsidiaries</t>
  </si>
  <si>
    <t>and its subsidiaries</t>
  </si>
  <si>
    <t>UNAUDITED CONDENSED CONSOLIDATED STATEMENT OF CHANGES IN EQUITY</t>
  </si>
  <si>
    <t>Movements</t>
  </si>
  <si>
    <t>Non-Distributable</t>
  </si>
  <si>
    <t>Share Premium</t>
  </si>
  <si>
    <t>Capital Reserve</t>
  </si>
  <si>
    <t>Exchange Fluctuation Reserve</t>
  </si>
  <si>
    <t>Accumulated Losses</t>
  </si>
  <si>
    <t>Distributable</t>
  </si>
  <si>
    <t>RM'000</t>
  </si>
  <si>
    <t>UNAUDITED CONDENSED CONSOLIDATED BALANCE SHEET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</si>
  <si>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</si>
  <si>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</si>
  <si>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</si>
  <si>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 xml:space="preserve">     Provision for liquidated damages</t>
  </si>
  <si>
    <t xml:space="preserve"> Unaudited Condensed Consolidated Income Statements</t>
  </si>
  <si>
    <t>Control</t>
  </si>
  <si>
    <t>Profit/(Loss) before taxation</t>
  </si>
  <si>
    <t xml:space="preserve">     Depreciation</t>
  </si>
  <si>
    <t xml:space="preserve">     Interest expense</t>
  </si>
  <si>
    <t xml:space="preserve">     Interest paid</t>
  </si>
  <si>
    <t>CASH FLOWS FROM FINANCING ACTIVITIES</t>
  </si>
  <si>
    <t>Cash and cash equivalents at beginning of year</t>
  </si>
  <si>
    <t>Cash and cash equivalents at end of year</t>
  </si>
  <si>
    <t>Share Capital</t>
  </si>
  <si>
    <t xml:space="preserve"> Unaudited Condensed Consolidated Cash Flow Statement</t>
  </si>
  <si>
    <t>CASH FLOWS FROM OPERATING ACTIVITIES</t>
  </si>
  <si>
    <t>Adjustments for :</t>
  </si>
  <si>
    <t xml:space="preserve">     Trade and other receivables</t>
  </si>
  <si>
    <t xml:space="preserve">     Trade and other payables</t>
  </si>
  <si>
    <t>CASH FLOWS FROM INVESTING ACTIVITIES</t>
  </si>
  <si>
    <t xml:space="preserve">     Purchase of fixed assets</t>
  </si>
  <si>
    <t>Net cash (used in)/generated from investing activities</t>
  </si>
  <si>
    <t xml:space="preserve">     Repayment of hire purchase obligations</t>
  </si>
  <si>
    <t xml:space="preserve">     Repayment of term loans</t>
  </si>
  <si>
    <t xml:space="preserve"> Net cash (used in)/generated from financing activities</t>
  </si>
  <si>
    <t xml:space="preserve">(The Unaudited Condensed Consolidated Cash Flow Statement should be read in </t>
  </si>
  <si>
    <t xml:space="preserve">     (Increase)/Decrease in:</t>
  </si>
  <si>
    <t xml:space="preserve">      Increase/(Decrease) in:</t>
  </si>
  <si>
    <t>Cash (used in)/generated from operations</t>
  </si>
  <si>
    <t xml:space="preserve">     Proceeds from disposal of fixed assets</t>
  </si>
  <si>
    <t xml:space="preserve"> Net increase in cash and cash equivalents</t>
  </si>
  <si>
    <t>Effects of exchange differences on cash and cash equivalents</t>
  </si>
  <si>
    <t>Net cash (used in)/generated from operating activities</t>
  </si>
  <si>
    <t xml:space="preserve">     Proceeds from disposal of other investment</t>
  </si>
  <si>
    <t xml:space="preserve">     Net cash flow arising from re-consolidation of a subsidiary company</t>
  </si>
  <si>
    <t>Financial</t>
  </si>
  <si>
    <t xml:space="preserve">  </t>
  </si>
  <si>
    <t xml:space="preserve">     Short term borrowings, net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</si>
  <si>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</si>
  <si>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</si>
  <si>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</si>
  <si>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</si>
  <si>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</si>
  <si>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</si>
  <si>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Net profit/(loss) for the period</t>
  </si>
  <si>
    <t>(The effects of anti dilutive potential ordinary shares are ignored in calculating diluted loss per share in accordance with FRS</t>
  </si>
  <si>
    <t xml:space="preserve">  Standard No. 133 on Earnings per share)</t>
  </si>
  <si>
    <t>Earnings/(Loss) per share:</t>
  </si>
  <si>
    <t xml:space="preserve"> conjunction with the Annual Financial Report for the year ended 28 February 2006)</t>
  </si>
  <si>
    <t>PGF - 1</t>
  </si>
  <si>
    <t>PGF -2</t>
  </si>
  <si>
    <t>PGF - 3</t>
  </si>
  <si>
    <t>PGF - 4</t>
  </si>
  <si>
    <t>PGF - 5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</si>
  <si>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</si>
  <si>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Fully diluted (based on ordinary shares of RM1 each)  (sen )</t>
  </si>
  <si>
    <t>Basic (based on ordinary shares of RM1 each)  (sen )</t>
  </si>
  <si>
    <t>28 February 2005</t>
  </si>
  <si>
    <t>Operating profit/(loss) before working capital changes</t>
  </si>
  <si>
    <t xml:space="preserve">     Property development costs</t>
  </si>
  <si>
    <t xml:space="preserve">     Tax refunded/(paid)</t>
  </si>
  <si>
    <t xml:space="preserve">Land held for property development </t>
  </si>
  <si>
    <t>Financed by :</t>
  </si>
  <si>
    <t>Capital and reserves</t>
  </si>
  <si>
    <t>Shareholders' funds</t>
  </si>
  <si>
    <t>Long term and deferred liabilities</t>
  </si>
  <si>
    <t>28 February 2006</t>
  </si>
  <si>
    <t>Net assets per share (sen)</t>
  </si>
  <si>
    <t>For the Period Ended 31 May 2006</t>
  </si>
  <si>
    <t>31 May 2006</t>
  </si>
  <si>
    <t>31 May 2005</t>
  </si>
  <si>
    <t>at  31 May 2006</t>
  </si>
  <si>
    <t xml:space="preserve"> Annual Financial Report for the year ended 28 February 2006)</t>
  </si>
  <si>
    <t>conjunction with the Annual Financial Report for the year ended 28 February 2006)</t>
  </si>
  <si>
    <t xml:space="preserve">     Tax recoverable</t>
  </si>
  <si>
    <t xml:space="preserve">     Borrowings</t>
  </si>
  <si>
    <t xml:space="preserve">     Taxation</t>
  </si>
  <si>
    <t xml:space="preserve">     Deferred tax liabilities</t>
  </si>
  <si>
    <t xml:space="preserve">     Advance from a shareholder</t>
  </si>
  <si>
    <t>Investment Properties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</si>
</sst>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  <numFmt numFmtId="181" formatCode="0.00_);\(0.00\)"/>
  </numFmts>
  <fonts count="1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0" fontId="1" fillId="0" borderId="0" xfId="21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6" xfId="0" applyNumberFormat="1" applyFont="1" applyBorder="1" applyAlignment="1">
      <alignment/>
    </xf>
    <xf numFmtId="38" fontId="9" fillId="0" borderId="4" xfId="0" applyNumberFormat="1" applyFont="1" applyBorder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9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73" fontId="13" fillId="0" borderId="0" xfId="15" applyNumberFormat="1" applyFont="1" applyAlignment="1">
      <alignment/>
    </xf>
    <xf numFmtId="173" fontId="14" fillId="0" borderId="0" xfId="15" applyNumberFormat="1" applyFont="1" applyAlignment="1">
      <alignment/>
    </xf>
    <xf numFmtId="173" fontId="9" fillId="0" borderId="8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9" fillId="0" borderId="9" xfId="15" applyNumberFormat="1" applyFont="1" applyBorder="1" applyAlignment="1">
      <alignment/>
    </xf>
    <xf numFmtId="173" fontId="9" fillId="0" borderId="6" xfId="15" applyNumberFormat="1" applyFont="1" applyBorder="1" applyAlignment="1">
      <alignment/>
    </xf>
    <xf numFmtId="173" fontId="9" fillId="0" borderId="1" xfId="15" applyNumberFormat="1" applyFont="1" applyBorder="1" applyAlignment="1">
      <alignment/>
    </xf>
    <xf numFmtId="173" fontId="9" fillId="0" borderId="2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3" fontId="0" fillId="0" borderId="0" xfId="15" applyNumberFormat="1" applyAlignment="1">
      <alignment/>
    </xf>
    <xf numFmtId="38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173" fontId="1" fillId="0" borderId="8" xfId="15" applyNumberFormat="1" applyFont="1" applyBorder="1" applyAlignment="1">
      <alignment/>
    </xf>
    <xf numFmtId="43" fontId="9" fillId="0" borderId="0" xfId="15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5" fontId="16" fillId="0" borderId="0" xfId="0" applyNumberFormat="1" applyFont="1" applyBorder="1" applyAlignment="1" quotePrefix="1">
      <alignment horizontal="center"/>
    </xf>
    <xf numFmtId="1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73" fontId="15" fillId="0" borderId="0" xfId="15" applyNumberFormat="1" applyFont="1" applyBorder="1" applyAlignment="1">
      <alignment/>
    </xf>
    <xf numFmtId="173" fontId="15" fillId="0" borderId="0" xfId="15" applyNumberFormat="1" applyFont="1" applyBorder="1" applyAlignment="1">
      <alignment horizontal="left"/>
    </xf>
    <xf numFmtId="173" fontId="15" fillId="0" borderId="8" xfId="15" applyNumberFormat="1" applyFont="1" applyBorder="1" applyAlignment="1">
      <alignment horizontal="left"/>
    </xf>
    <xf numFmtId="0" fontId="15" fillId="0" borderId="0" xfId="0" applyFont="1" applyAlignment="1">
      <alignment/>
    </xf>
    <xf numFmtId="173" fontId="15" fillId="0" borderId="6" xfId="15" applyNumberFormat="1" applyFont="1" applyBorder="1" applyAlignment="1">
      <alignment/>
    </xf>
    <xf numFmtId="173" fontId="15" fillId="0" borderId="7" xfId="15" applyNumberFormat="1" applyFont="1" applyBorder="1" applyAlignment="1">
      <alignment/>
    </xf>
    <xf numFmtId="0" fontId="15" fillId="0" borderId="0" xfId="0" applyFont="1" applyAlignment="1" quotePrefix="1">
      <alignment/>
    </xf>
    <xf numFmtId="43" fontId="15" fillId="0" borderId="7" xfId="15" applyNumberFormat="1" applyFont="1" applyBorder="1" applyAlignment="1">
      <alignment/>
    </xf>
    <xf numFmtId="43" fontId="15" fillId="0" borderId="0" xfId="15" applyNumberFormat="1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0" xfId="15" applyNumberFormat="1" applyFont="1" applyFill="1" applyBorder="1" applyAlignment="1">
      <alignment/>
    </xf>
    <xf numFmtId="173" fontId="15" fillId="0" borderId="0" xfId="1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7" fontId="9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37" fontId="9" fillId="0" borderId="6" xfId="0" applyNumberFormat="1" applyFont="1" applyBorder="1" applyAlignment="1">
      <alignment/>
    </xf>
    <xf numFmtId="37" fontId="9" fillId="0" borderId="4" xfId="0" applyNumberFormat="1" applyFont="1" applyBorder="1" applyAlignment="1">
      <alignment/>
    </xf>
    <xf numFmtId="37" fontId="9" fillId="0" borderId="0" xfId="0" applyNumberFormat="1" applyFont="1" applyFill="1" applyAlignment="1">
      <alignment/>
    </xf>
    <xf numFmtId="43" fontId="15" fillId="0" borderId="7" xfId="15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17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3" fontId="12" fillId="0" borderId="0" xfId="15" applyNumberFormat="1" applyFont="1" applyBorder="1" applyAlignment="1">
      <alignment horizontal="right"/>
    </xf>
    <xf numFmtId="173" fontId="5" fillId="0" borderId="0" xfId="15" applyNumberFormat="1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46">
          <cell r="V46">
            <v>0</v>
          </cell>
        </row>
        <row r="52">
          <cell r="V52">
            <v>159975</v>
          </cell>
        </row>
        <row r="53">
          <cell r="V53">
            <v>42787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2"/>
  <sheetViews>
    <sheetView workbookViewId="0" topLeftCell="A55">
      <selection activeCell="H72" sqref="H72"/>
    </sheetView>
  </sheetViews>
  <sheetFormatPr defaultColWidth="9.140625" defaultRowHeight="12.75"/>
  <cols>
    <col min="1" max="1" width="6.140625" style="0" customWidth="1"/>
    <col min="2" max="2" width="48.28125" style="1" customWidth="1"/>
    <col min="3" max="3" width="3.8515625" style="1" customWidth="1"/>
    <col min="4" max="4" width="15.8515625" style="1" customWidth="1"/>
    <col min="5" max="5" width="3.8515625" style="12" customWidth="1"/>
    <col min="6" max="6" width="14.57421875" style="1" customWidth="1"/>
    <col min="7" max="7" width="4.00390625" style="1" customWidth="1"/>
    <col min="8" max="8" width="7.7109375" style="1" customWidth="1"/>
    <col min="9" max="76" width="9.140625" style="1" customWidth="1"/>
  </cols>
  <sheetData>
    <row r="1" spans="1:7" ht="12.75">
      <c r="A1" s="23"/>
      <c r="B1" s="12"/>
      <c r="C1" s="12"/>
      <c r="D1" s="12"/>
      <c r="F1" s="12"/>
      <c r="G1" s="12"/>
    </row>
    <row r="2" spans="1:7" ht="18.75">
      <c r="A2" s="85" t="s">
        <v>24</v>
      </c>
      <c r="B2" s="85"/>
      <c r="C2" s="85"/>
      <c r="D2" s="85"/>
      <c r="E2" s="85"/>
      <c r="F2" s="85"/>
      <c r="G2" s="85"/>
    </row>
    <row r="3" spans="1:7" ht="12.75">
      <c r="A3" s="86" t="s">
        <v>25</v>
      </c>
      <c r="B3" s="86"/>
      <c r="C3" s="86"/>
      <c r="D3" s="86"/>
      <c r="E3" s="86"/>
      <c r="F3" s="86"/>
      <c r="G3" s="86"/>
    </row>
    <row r="4" spans="1:7" ht="12.75">
      <c r="A4" s="86" t="s">
        <v>17</v>
      </c>
      <c r="B4" s="86"/>
      <c r="C4" s="86"/>
      <c r="D4" s="86"/>
      <c r="E4" s="86"/>
      <c r="F4" s="86"/>
      <c r="G4" s="86"/>
    </row>
    <row r="5" spans="1:7" ht="12.75">
      <c r="A5" s="86" t="s">
        <v>40</v>
      </c>
      <c r="B5" s="86"/>
      <c r="C5" s="86"/>
      <c r="D5" s="86"/>
      <c r="E5" s="86"/>
      <c r="F5" s="86"/>
      <c r="G5" s="86"/>
    </row>
    <row r="6" spans="1:7" ht="12.75">
      <c r="A6" s="11"/>
      <c r="B6" s="11"/>
      <c r="C6" s="11"/>
      <c r="D6" s="11"/>
      <c r="E6" s="11"/>
      <c r="F6" s="11"/>
      <c r="G6" s="11"/>
    </row>
    <row r="7" spans="1:7" ht="12.75">
      <c r="A7" s="86" t="s">
        <v>50</v>
      </c>
      <c r="B7" s="86"/>
      <c r="C7" s="86"/>
      <c r="D7" s="86"/>
      <c r="E7" s="86"/>
      <c r="F7" s="86"/>
      <c r="G7" s="86"/>
    </row>
    <row r="8" spans="1:7" ht="12.75">
      <c r="A8" s="86" t="s">
        <v>122</v>
      </c>
      <c r="B8" s="86"/>
      <c r="C8" s="86"/>
      <c r="D8" s="86"/>
      <c r="E8" s="86"/>
      <c r="F8" s="86"/>
      <c r="G8" s="86"/>
    </row>
    <row r="9" spans="1:7" ht="12.75">
      <c r="A9" s="23"/>
      <c r="B9" s="12"/>
      <c r="C9" s="12"/>
      <c r="D9" s="12"/>
      <c r="F9" s="12"/>
      <c r="G9" s="12"/>
    </row>
    <row r="10" spans="1:7" ht="12.75">
      <c r="A10" s="23"/>
      <c r="B10" s="12"/>
      <c r="C10" s="12"/>
      <c r="D10" s="12"/>
      <c r="F10" s="11" t="s">
        <v>6</v>
      </c>
      <c r="G10" s="12"/>
    </row>
    <row r="11" spans="1:7" ht="12.75">
      <c r="A11" s="23"/>
      <c r="B11" s="12"/>
      <c r="C11" s="12"/>
      <c r="D11" s="11" t="s">
        <v>4</v>
      </c>
      <c r="E11" s="11"/>
      <c r="F11" s="11" t="s">
        <v>86</v>
      </c>
      <c r="G11" s="12"/>
    </row>
    <row r="12" spans="1:7" ht="12.75">
      <c r="A12" s="23"/>
      <c r="B12" s="12"/>
      <c r="C12" s="12"/>
      <c r="D12" s="11" t="s">
        <v>5</v>
      </c>
      <c r="E12" s="11"/>
      <c r="F12" s="11" t="s">
        <v>7</v>
      </c>
      <c r="G12" s="12"/>
    </row>
    <row r="13" spans="1:7" ht="12.75">
      <c r="A13" s="23"/>
      <c r="B13" s="12"/>
      <c r="C13" s="12"/>
      <c r="D13" s="13" t="s">
        <v>120</v>
      </c>
      <c r="E13" s="13"/>
      <c r="F13" s="13" t="s">
        <v>117</v>
      </c>
      <c r="G13" s="12"/>
    </row>
    <row r="14" spans="1:7" ht="12.75">
      <c r="A14" s="23"/>
      <c r="B14" s="12"/>
      <c r="C14" s="12"/>
      <c r="D14" s="11" t="s">
        <v>3</v>
      </c>
      <c r="E14" s="11"/>
      <c r="F14" s="11" t="s">
        <v>3</v>
      </c>
      <c r="G14" s="12"/>
    </row>
    <row r="15" spans="1:7" ht="12.75">
      <c r="A15" s="23"/>
      <c r="B15" s="12"/>
      <c r="C15" s="12"/>
      <c r="D15" s="11" t="s">
        <v>18</v>
      </c>
      <c r="E15" s="11"/>
      <c r="F15" s="11" t="s">
        <v>19</v>
      </c>
      <c r="G15" s="12"/>
    </row>
    <row r="16" spans="1:7" ht="12.75">
      <c r="A16" s="23"/>
      <c r="B16" s="12"/>
      <c r="C16" s="12"/>
      <c r="D16" s="14"/>
      <c r="E16" s="14"/>
      <c r="F16" s="14" t="s">
        <v>105</v>
      </c>
      <c r="G16" s="12"/>
    </row>
    <row r="17" spans="1:8" ht="12.75">
      <c r="A17" s="23"/>
      <c r="B17" s="12" t="s">
        <v>20</v>
      </c>
      <c r="C17" s="12"/>
      <c r="D17" s="14">
        <v>21950</v>
      </c>
      <c r="E17" s="14"/>
      <c r="F17" s="14">
        <f>54345-30950</f>
        <v>23395</v>
      </c>
      <c r="G17" s="12"/>
      <c r="H17" s="19"/>
    </row>
    <row r="18" spans="1:8" ht="12.75">
      <c r="A18" s="23"/>
      <c r="B18" s="12" t="s">
        <v>130</v>
      </c>
      <c r="C18" s="12"/>
      <c r="D18" s="14">
        <v>31709</v>
      </c>
      <c r="E18" s="14"/>
      <c r="F18" s="14">
        <v>30950</v>
      </c>
      <c r="G18" s="12"/>
      <c r="H18" s="19"/>
    </row>
    <row r="19" spans="1:8" ht="12.75">
      <c r="A19" s="23"/>
      <c r="B19" s="12" t="s">
        <v>112</v>
      </c>
      <c r="C19" s="12"/>
      <c r="D19" s="14">
        <v>37966</v>
      </c>
      <c r="E19" s="14"/>
      <c r="F19" s="14">
        <v>37966</v>
      </c>
      <c r="G19" s="12"/>
      <c r="H19" s="19"/>
    </row>
    <row r="20" spans="1:8" ht="12.75">
      <c r="A20" s="23"/>
      <c r="B20" s="12"/>
      <c r="C20" s="12"/>
      <c r="D20" s="14"/>
      <c r="E20" s="14"/>
      <c r="F20" s="14"/>
      <c r="G20" s="12"/>
      <c r="H20" s="19"/>
    </row>
    <row r="21" spans="1:8" ht="12.75">
      <c r="A21" s="23"/>
      <c r="B21" s="12" t="s">
        <v>8</v>
      </c>
      <c r="C21" s="12"/>
      <c r="D21" s="56"/>
      <c r="E21" s="14"/>
      <c r="F21" s="56"/>
      <c r="G21" s="12"/>
      <c r="H21" s="19"/>
    </row>
    <row r="22" spans="1:8" ht="12.75">
      <c r="A22" s="23"/>
      <c r="B22" s="12" t="s">
        <v>110</v>
      </c>
      <c r="C22" s="12"/>
      <c r="D22" s="6">
        <v>24491</v>
      </c>
      <c r="E22" s="6"/>
      <c r="F22" s="6">
        <v>24492</v>
      </c>
      <c r="G22" s="12"/>
      <c r="H22" s="19"/>
    </row>
    <row r="23" spans="1:8" ht="12.75">
      <c r="A23" s="23"/>
      <c r="B23" s="12" t="s">
        <v>33</v>
      </c>
      <c r="C23" s="12"/>
      <c r="D23" s="6">
        <v>5106</v>
      </c>
      <c r="E23" s="6"/>
      <c r="F23" s="6">
        <v>5883</v>
      </c>
      <c r="G23" s="12"/>
      <c r="H23" s="19"/>
    </row>
    <row r="24" spans="1:8" ht="12.75">
      <c r="A24" s="23"/>
      <c r="B24" s="12" t="s">
        <v>34</v>
      </c>
      <c r="C24" s="12"/>
      <c r="D24" s="6">
        <v>10127</v>
      </c>
      <c r="E24" s="6"/>
      <c r="F24" s="6">
        <v>9576</v>
      </c>
      <c r="G24" s="12"/>
      <c r="H24" s="19"/>
    </row>
    <row r="25" spans="1:8" ht="12.75">
      <c r="A25" s="23"/>
      <c r="B25" s="12" t="s">
        <v>35</v>
      </c>
      <c r="C25" s="12"/>
      <c r="D25" s="6">
        <v>944</v>
      </c>
      <c r="E25" s="6"/>
      <c r="F25" s="6">
        <v>1204</v>
      </c>
      <c r="G25" s="12"/>
      <c r="H25" s="19"/>
    </row>
    <row r="26" spans="1:8" ht="12.75">
      <c r="A26" s="23"/>
      <c r="B26" s="12" t="s">
        <v>125</v>
      </c>
      <c r="C26" s="12"/>
      <c r="D26" s="6">
        <v>72</v>
      </c>
      <c r="E26" s="6"/>
      <c r="F26" s="6">
        <v>146</v>
      </c>
      <c r="G26" s="12"/>
      <c r="H26" s="19"/>
    </row>
    <row r="27" spans="1:8" ht="12.75">
      <c r="A27" s="23"/>
      <c r="B27" s="12" t="s">
        <v>9</v>
      </c>
      <c r="C27" s="12"/>
      <c r="D27" s="6">
        <v>822</v>
      </c>
      <c r="E27" s="6"/>
      <c r="F27" s="6">
        <v>720</v>
      </c>
      <c r="G27" s="12"/>
      <c r="H27" s="19"/>
    </row>
    <row r="28" spans="1:8" ht="12.75">
      <c r="A28" s="23"/>
      <c r="B28" s="12"/>
      <c r="C28" s="12"/>
      <c r="D28" s="6"/>
      <c r="E28" s="6"/>
      <c r="F28" s="6"/>
      <c r="G28" s="12"/>
      <c r="H28" s="19"/>
    </row>
    <row r="29" spans="1:8" ht="12.75">
      <c r="A29" s="23"/>
      <c r="B29" s="12"/>
      <c r="C29" s="12"/>
      <c r="D29" s="7">
        <f>SUM(D22:D28)</f>
        <v>41562</v>
      </c>
      <c r="E29" s="6"/>
      <c r="F29" s="7">
        <f>SUM(F22:F28)</f>
        <v>42021</v>
      </c>
      <c r="G29" s="12"/>
      <c r="H29" s="19"/>
    </row>
    <row r="30" spans="1:8" ht="12.75" customHeight="1">
      <c r="A30" s="23"/>
      <c r="B30" s="12"/>
      <c r="C30" s="12"/>
      <c r="D30" s="6"/>
      <c r="E30" s="6"/>
      <c r="F30" s="6"/>
      <c r="G30" s="12"/>
      <c r="H30" s="19"/>
    </row>
    <row r="31" spans="1:8" ht="12.75">
      <c r="A31" s="23"/>
      <c r="B31" s="12" t="s">
        <v>10</v>
      </c>
      <c r="C31" s="12"/>
      <c r="D31" s="6"/>
      <c r="E31" s="6"/>
      <c r="F31" s="6"/>
      <c r="G31" s="12"/>
      <c r="H31" s="19"/>
    </row>
    <row r="32" spans="1:8" ht="12.75">
      <c r="A32" s="23"/>
      <c r="B32" s="12" t="s">
        <v>36</v>
      </c>
      <c r="C32" s="12"/>
      <c r="D32" s="6">
        <v>4197</v>
      </c>
      <c r="E32" s="6"/>
      <c r="F32" s="6">
        <v>4761</v>
      </c>
      <c r="G32" s="12"/>
      <c r="H32" s="19"/>
    </row>
    <row r="33" spans="1:8" ht="12.75">
      <c r="A33" s="23"/>
      <c r="B33" s="12" t="s">
        <v>37</v>
      </c>
      <c r="C33" s="12"/>
      <c r="D33" s="6">
        <v>6619</v>
      </c>
      <c r="E33" s="6"/>
      <c r="F33" s="6">
        <v>6219</v>
      </c>
      <c r="G33" s="12"/>
      <c r="H33" s="19"/>
    </row>
    <row r="34" spans="1:8" ht="12.75">
      <c r="A34" s="23"/>
      <c r="B34" s="33" t="s">
        <v>54</v>
      </c>
      <c r="C34" s="12"/>
      <c r="D34" s="6">
        <v>10919</v>
      </c>
      <c r="E34" s="6"/>
      <c r="F34" s="6">
        <v>10919</v>
      </c>
      <c r="G34" s="12"/>
      <c r="H34" s="19"/>
    </row>
    <row r="35" spans="1:8" ht="12.75">
      <c r="A35" s="23"/>
      <c r="B35" s="12" t="s">
        <v>126</v>
      </c>
      <c r="C35" s="12"/>
      <c r="D35" s="6">
        <v>14618</v>
      </c>
      <c r="E35" s="6"/>
      <c r="F35" s="6">
        <v>15208</v>
      </c>
      <c r="G35" s="12"/>
      <c r="H35" s="19"/>
    </row>
    <row r="36" spans="1:8" ht="12.75">
      <c r="A36" s="23"/>
      <c r="B36" s="12" t="s">
        <v>127</v>
      </c>
      <c r="C36" s="12"/>
      <c r="D36" s="6">
        <v>900</v>
      </c>
      <c r="E36" s="6"/>
      <c r="F36" s="6">
        <v>499</v>
      </c>
      <c r="G36" s="12"/>
      <c r="H36" s="19"/>
    </row>
    <row r="37" spans="1:8" ht="12.75">
      <c r="A37" s="23"/>
      <c r="B37" s="12"/>
      <c r="C37" s="12"/>
      <c r="D37" s="6"/>
      <c r="E37" s="6"/>
      <c r="F37" s="6"/>
      <c r="G37" s="12"/>
      <c r="H37" s="19"/>
    </row>
    <row r="38" spans="1:8" ht="12.75">
      <c r="A38" s="23"/>
      <c r="B38" s="12"/>
      <c r="C38" s="12"/>
      <c r="D38" s="7">
        <f>SUM(D31:D37)</f>
        <v>37253</v>
      </c>
      <c r="E38" s="6"/>
      <c r="F38" s="7">
        <f>SUM(F31:F37)</f>
        <v>37606</v>
      </c>
      <c r="G38" s="12"/>
      <c r="H38" s="19"/>
    </row>
    <row r="39" spans="1:8" ht="12.75">
      <c r="A39" s="23"/>
      <c r="B39" s="12"/>
      <c r="C39" s="12"/>
      <c r="D39" s="14"/>
      <c r="E39" s="14"/>
      <c r="F39" s="14"/>
      <c r="G39" s="12"/>
      <c r="H39" s="19"/>
    </row>
    <row r="40" spans="1:8" ht="12.75">
      <c r="A40" s="23"/>
      <c r="B40" s="12" t="s">
        <v>38</v>
      </c>
      <c r="C40" s="12"/>
      <c r="D40" s="14">
        <f>+D29-D38</f>
        <v>4309</v>
      </c>
      <c r="E40" s="14"/>
      <c r="F40" s="14">
        <f>+F29-F38</f>
        <v>4415</v>
      </c>
      <c r="G40" s="12"/>
      <c r="H40" s="19"/>
    </row>
    <row r="41" spans="1:8" ht="12.75" hidden="1">
      <c r="A41" s="23"/>
      <c r="B41" s="12"/>
      <c r="C41" s="12"/>
      <c r="D41" s="14"/>
      <c r="E41" s="14"/>
      <c r="F41" s="14"/>
      <c r="G41" s="12"/>
      <c r="H41" s="19"/>
    </row>
    <row r="42" spans="1:8" ht="12.75" hidden="1">
      <c r="A42" s="23"/>
      <c r="B42" s="12" t="s">
        <v>26</v>
      </c>
      <c r="C42" s="12"/>
      <c r="D42" s="14">
        <f>+'[1]bs'!$V$46</f>
        <v>0</v>
      </c>
      <c r="E42" s="14"/>
      <c r="F42" s="14">
        <f>+'[1]bs'!$V$46</f>
        <v>0</v>
      </c>
      <c r="G42" s="12"/>
      <c r="H42" s="19"/>
    </row>
    <row r="43" spans="1:8" ht="12.75">
      <c r="A43" s="23"/>
      <c r="B43" s="12"/>
      <c r="C43" s="12"/>
      <c r="D43" s="14"/>
      <c r="E43" s="14"/>
      <c r="F43" s="14"/>
      <c r="G43" s="12"/>
      <c r="H43" s="19"/>
    </row>
    <row r="44" spans="1:8" ht="13.5" thickBot="1">
      <c r="A44" s="23"/>
      <c r="B44" s="12"/>
      <c r="C44" s="12"/>
      <c r="D44" s="8">
        <f>SUM(D17:D19)+D40</f>
        <v>95934</v>
      </c>
      <c r="E44" s="14"/>
      <c r="F44" s="8">
        <f>SUM(F17:F19)+F40</f>
        <v>96726</v>
      </c>
      <c r="G44" s="12"/>
      <c r="H44" s="19"/>
    </row>
    <row r="45" spans="1:8" ht="13.5" thickTop="1">
      <c r="A45" s="23"/>
      <c r="B45" s="12"/>
      <c r="C45" s="12"/>
      <c r="D45" s="14"/>
      <c r="E45" s="14"/>
      <c r="F45" s="14"/>
      <c r="G45" s="12"/>
      <c r="H45" s="19"/>
    </row>
    <row r="46" spans="1:8" ht="12.75">
      <c r="A46" s="23"/>
      <c r="B46" s="12" t="s">
        <v>113</v>
      </c>
      <c r="C46" s="12"/>
      <c r="D46" s="14"/>
      <c r="E46" s="14"/>
      <c r="F46" s="14"/>
      <c r="G46" s="12"/>
      <c r="H46" s="19"/>
    </row>
    <row r="47" spans="1:8" ht="12.75">
      <c r="A47" s="23"/>
      <c r="B47" s="76"/>
      <c r="C47" s="12"/>
      <c r="D47" s="14"/>
      <c r="E47" s="14"/>
      <c r="F47" s="14"/>
      <c r="G47" s="12"/>
      <c r="H47" s="19"/>
    </row>
    <row r="48" spans="1:8" ht="12.75">
      <c r="A48" s="23"/>
      <c r="B48" s="12" t="s">
        <v>114</v>
      </c>
      <c r="C48" s="12"/>
      <c r="D48" s="14"/>
      <c r="E48" s="14"/>
      <c r="F48" s="14"/>
      <c r="G48" s="12"/>
      <c r="H48" s="19"/>
    </row>
    <row r="49" spans="1:8" ht="12.75">
      <c r="A49" s="23"/>
      <c r="B49" s="12" t="s">
        <v>12</v>
      </c>
      <c r="C49" s="12"/>
      <c r="D49" s="14">
        <f>+'[1]bs'!$V$52</f>
        <v>159975</v>
      </c>
      <c r="E49" s="14"/>
      <c r="F49" s="14">
        <f>+'[1]bs'!$V$52</f>
        <v>159975</v>
      </c>
      <c r="G49" s="12"/>
      <c r="H49" s="19"/>
    </row>
    <row r="50" spans="1:8" ht="12.75">
      <c r="A50" s="23"/>
      <c r="B50" s="12" t="s">
        <v>13</v>
      </c>
      <c r="C50" s="12"/>
      <c r="D50" s="14"/>
      <c r="E50" s="14"/>
      <c r="F50" s="14"/>
      <c r="G50" s="12"/>
      <c r="H50" s="19"/>
    </row>
    <row r="51" spans="1:8" ht="12.75">
      <c r="A51" s="23"/>
      <c r="B51" s="12" t="s">
        <v>14</v>
      </c>
      <c r="C51" s="12"/>
      <c r="D51" s="5">
        <f>+'[1]bs'!$V$53</f>
        <v>42787</v>
      </c>
      <c r="E51" s="6"/>
      <c r="F51" s="5">
        <f>+'[1]bs'!$V$53</f>
        <v>42787</v>
      </c>
      <c r="G51" s="12"/>
      <c r="H51" s="19"/>
    </row>
    <row r="52" spans="1:8" ht="12.75">
      <c r="A52" s="23"/>
      <c r="B52" s="12" t="s">
        <v>16</v>
      </c>
      <c r="C52" s="12"/>
      <c r="D52" s="6">
        <v>852</v>
      </c>
      <c r="E52" s="6"/>
      <c r="F52" s="6">
        <v>852</v>
      </c>
      <c r="G52" s="12"/>
      <c r="H52" s="19"/>
    </row>
    <row r="53" spans="1:8" ht="12.75">
      <c r="A53" s="23"/>
      <c r="B53" s="12" t="s">
        <v>15</v>
      </c>
      <c r="C53" s="12"/>
      <c r="D53" s="6">
        <v>1963</v>
      </c>
      <c r="E53" s="6"/>
      <c r="F53" s="6">
        <v>2356</v>
      </c>
      <c r="G53" s="12"/>
      <c r="H53" s="19"/>
    </row>
    <row r="54" spans="1:8" ht="12.75">
      <c r="A54" s="23"/>
      <c r="B54" s="12" t="s">
        <v>27</v>
      </c>
      <c r="C54" s="12"/>
      <c r="D54" s="9">
        <v>-141722</v>
      </c>
      <c r="E54" s="6"/>
      <c r="F54" s="9">
        <v>-142184</v>
      </c>
      <c r="G54" s="12"/>
      <c r="H54" s="19"/>
    </row>
    <row r="55" spans="1:8" ht="12.75">
      <c r="A55" s="23"/>
      <c r="B55" s="12"/>
      <c r="C55" s="12"/>
      <c r="D55" s="14">
        <f>SUM(D51:D54)</f>
        <v>-96120</v>
      </c>
      <c r="E55" s="14"/>
      <c r="F55" s="14">
        <f>SUM(F51:F54)</f>
        <v>-96189</v>
      </c>
      <c r="G55" s="12"/>
      <c r="H55" s="19"/>
    </row>
    <row r="56" spans="1:8" ht="12.75">
      <c r="A56" s="23"/>
      <c r="B56" s="12"/>
      <c r="C56" s="12"/>
      <c r="D56" s="14"/>
      <c r="E56" s="14"/>
      <c r="F56" s="14"/>
      <c r="G56" s="12"/>
      <c r="H56" s="19"/>
    </row>
    <row r="57" spans="1:8" ht="12.75">
      <c r="A57" s="23"/>
      <c r="B57" s="12" t="s">
        <v>115</v>
      </c>
      <c r="C57" s="12"/>
      <c r="D57" s="10">
        <f>+D55+D49</f>
        <v>63855</v>
      </c>
      <c r="E57" s="14"/>
      <c r="F57" s="10">
        <f>+F55+F49</f>
        <v>63786</v>
      </c>
      <c r="G57" s="12"/>
      <c r="H57" s="19"/>
    </row>
    <row r="58" spans="1:8" ht="12.75">
      <c r="A58" s="23"/>
      <c r="B58" s="12"/>
      <c r="C58" s="12"/>
      <c r="D58" s="14"/>
      <c r="E58" s="14"/>
      <c r="F58" s="14"/>
      <c r="G58" s="12"/>
      <c r="H58" s="19"/>
    </row>
    <row r="59" spans="1:8" ht="12.75">
      <c r="A59" s="23"/>
      <c r="B59" s="12" t="s">
        <v>116</v>
      </c>
      <c r="C59" s="12"/>
      <c r="D59" s="18"/>
      <c r="E59" s="14"/>
      <c r="F59" s="18"/>
      <c r="G59" s="12"/>
      <c r="H59" s="19"/>
    </row>
    <row r="60" spans="1:8" ht="12.75">
      <c r="A60" s="23"/>
      <c r="B60" s="12" t="s">
        <v>128</v>
      </c>
      <c r="C60" s="12"/>
      <c r="D60" s="5">
        <v>12208</v>
      </c>
      <c r="E60" s="14"/>
      <c r="F60" s="5">
        <v>12587</v>
      </c>
      <c r="G60" s="12"/>
      <c r="H60" s="19"/>
    </row>
    <row r="61" spans="1:8" ht="12.75">
      <c r="A61" s="23"/>
      <c r="B61" s="12" t="s">
        <v>11</v>
      </c>
      <c r="C61" s="12"/>
      <c r="D61" s="6">
        <f>5331+28</f>
        <v>5359</v>
      </c>
      <c r="E61" s="14"/>
      <c r="F61" s="6">
        <v>5841</v>
      </c>
      <c r="G61" s="12"/>
      <c r="H61" s="19"/>
    </row>
    <row r="62" spans="1:8" ht="12.75">
      <c r="A62" s="23"/>
      <c r="B62" s="12" t="s">
        <v>129</v>
      </c>
      <c r="C62" s="12"/>
      <c r="D62" s="9">
        <v>14512</v>
      </c>
      <c r="E62" s="14"/>
      <c r="F62" s="9">
        <v>14512</v>
      </c>
      <c r="G62" s="12"/>
      <c r="H62" s="19"/>
    </row>
    <row r="63" spans="1:8" ht="12.75">
      <c r="A63" s="23"/>
      <c r="B63" s="12"/>
      <c r="C63" s="12"/>
      <c r="D63" s="14"/>
      <c r="E63" s="14"/>
      <c r="F63" s="14"/>
      <c r="G63" s="12"/>
      <c r="H63" s="19"/>
    </row>
    <row r="64" spans="1:8" ht="13.5" thickBot="1">
      <c r="A64" s="23"/>
      <c r="B64" s="12"/>
      <c r="C64" s="12"/>
      <c r="D64" s="8">
        <f>SUM(D57:D63)</f>
        <v>95934</v>
      </c>
      <c r="E64" s="14"/>
      <c r="F64" s="8">
        <f>SUM(F57:F63)</f>
        <v>96726</v>
      </c>
      <c r="G64" s="12"/>
      <c r="H64" s="19"/>
    </row>
    <row r="65" spans="1:8" ht="13.5" thickTop="1">
      <c r="A65" s="23"/>
      <c r="B65" s="12"/>
      <c r="C65" s="12"/>
      <c r="D65" s="12"/>
      <c r="F65" s="12"/>
      <c r="G65" s="12"/>
      <c r="H65" s="19"/>
    </row>
    <row r="66" spans="1:8" ht="13.5" thickBot="1">
      <c r="A66" s="23"/>
      <c r="B66" s="12" t="s">
        <v>118</v>
      </c>
      <c r="C66" s="12"/>
      <c r="D66" s="15">
        <f>+D57/D49*100</f>
        <v>39.91561181434599</v>
      </c>
      <c r="F66" s="15">
        <f>+(F57)/F49*100</f>
        <v>39.872480075011715</v>
      </c>
      <c r="G66" s="12"/>
      <c r="H66" s="19"/>
    </row>
    <row r="67" spans="1:8" ht="13.5" thickTop="1">
      <c r="A67" s="23"/>
      <c r="B67" s="12"/>
      <c r="C67" s="12"/>
      <c r="D67" s="21"/>
      <c r="F67" s="21"/>
      <c r="G67" s="12"/>
      <c r="H67" s="19"/>
    </row>
    <row r="68" spans="1:7" ht="12.75">
      <c r="A68" s="23"/>
      <c r="B68" s="12"/>
      <c r="C68" s="12"/>
      <c r="D68" s="21"/>
      <c r="F68" s="21"/>
      <c r="G68" s="12"/>
    </row>
    <row r="69" spans="1:7" ht="15.75">
      <c r="A69" s="23"/>
      <c r="B69" s="22" t="s">
        <v>52</v>
      </c>
      <c r="C69" s="12"/>
      <c r="D69" s="21"/>
      <c r="F69" s="21"/>
      <c r="G69" s="12"/>
    </row>
    <row r="70" spans="1:8" ht="15.75">
      <c r="A70" s="23"/>
      <c r="B70" s="22" t="s">
        <v>123</v>
      </c>
      <c r="C70" s="12"/>
      <c r="D70" s="12"/>
      <c r="F70" s="12"/>
      <c r="H70" s="32"/>
    </row>
    <row r="72" spans="2:76" s="3" customFormat="1" ht="12.75">
      <c r="B72" s="2"/>
      <c r="C72" s="2"/>
      <c r="D72" s="2"/>
      <c r="E72" s="11"/>
      <c r="F72" s="2"/>
      <c r="G72" s="2"/>
      <c r="H72" s="90" t="s">
        <v>100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2" bottom="0.17" header="0.19" footer="0.17"/>
  <pageSetup horizontalDpi="300" verticalDpi="3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12"/>
  <sheetViews>
    <sheetView zoomScale="75" zoomScaleNormal="75" workbookViewId="0" topLeftCell="C46">
      <selection activeCell="J61" sqref="J61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customWidth="1"/>
    <col min="4" max="4" width="2.28125" style="1" customWidth="1"/>
    <col min="5" max="5" width="54.8515625" style="1" customWidth="1"/>
    <col min="6" max="7" width="19.00390625" style="1" customWidth="1"/>
    <col min="8" max="8" width="3.7109375" style="1" customWidth="1"/>
    <col min="9" max="9" width="20.140625" style="1" customWidth="1"/>
    <col min="10" max="10" width="19.140625" style="1" customWidth="1"/>
    <col min="11" max="11" width="0.2890625" style="1" customWidth="1"/>
    <col min="12" max="56" width="9.140625" style="1" customWidth="1"/>
  </cols>
  <sheetData>
    <row r="1" spans="1:11" ht="12.75">
      <c r="A1" s="23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85" t="s">
        <v>24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56" s="34" customFormat="1" ht="12.75">
      <c r="A3" s="86" t="s">
        <v>25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34" customFormat="1" ht="12.75">
      <c r="A4" s="86" t="s">
        <v>17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34" customFormat="1" ht="12.75">
      <c r="A5" s="86" t="s">
        <v>39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34" customFormat="1" ht="12.75">
      <c r="A6" s="35"/>
      <c r="B6" s="12"/>
      <c r="C6" s="12"/>
      <c r="D6" s="11"/>
      <c r="E6" s="11"/>
      <c r="F6" s="11"/>
      <c r="G6" s="11"/>
      <c r="H6" s="11"/>
      <c r="I6" s="11"/>
      <c r="J6" s="11"/>
      <c r="K6" s="1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34" customFormat="1" ht="15.75">
      <c r="A7" s="83" t="s">
        <v>55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34" customFormat="1" ht="12.75">
      <c r="A8" s="86" t="s">
        <v>119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23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23"/>
      <c r="B10" s="12"/>
      <c r="C10" s="12"/>
      <c r="D10" s="12"/>
      <c r="E10" s="12"/>
      <c r="K10" s="12"/>
    </row>
    <row r="11" spans="1:11" ht="15">
      <c r="A11" s="23"/>
      <c r="B11" s="12"/>
      <c r="C11" s="12"/>
      <c r="D11" s="12"/>
      <c r="E11" s="58"/>
      <c r="F11" s="88" t="s">
        <v>22</v>
      </c>
      <c r="G11" s="88"/>
      <c r="H11" s="58"/>
      <c r="I11" s="88" t="s">
        <v>23</v>
      </c>
      <c r="J11" s="88"/>
      <c r="K11" s="58"/>
    </row>
    <row r="12" spans="1:11" ht="15">
      <c r="A12" s="23"/>
      <c r="B12" s="12"/>
      <c r="C12" s="12"/>
      <c r="D12" s="12"/>
      <c r="E12" s="58"/>
      <c r="F12" s="59" t="s">
        <v>1</v>
      </c>
      <c r="G12" s="59" t="s">
        <v>21</v>
      </c>
      <c r="H12" s="60"/>
      <c r="I12" s="59" t="s">
        <v>1</v>
      </c>
      <c r="J12" s="59" t="s">
        <v>21</v>
      </c>
      <c r="K12" s="58"/>
    </row>
    <row r="13" spans="1:11" ht="15">
      <c r="A13" s="23"/>
      <c r="B13" s="12"/>
      <c r="C13" s="12"/>
      <c r="D13" s="12"/>
      <c r="E13" s="58"/>
      <c r="F13" s="59" t="s">
        <v>0</v>
      </c>
      <c r="G13" s="59" t="s">
        <v>0</v>
      </c>
      <c r="H13" s="60"/>
      <c r="I13" s="59" t="s">
        <v>2</v>
      </c>
      <c r="J13" s="59" t="s">
        <v>2</v>
      </c>
      <c r="K13" s="58"/>
    </row>
    <row r="14" spans="1:11" ht="15">
      <c r="A14" s="23"/>
      <c r="B14" s="12"/>
      <c r="C14" s="12"/>
      <c r="D14" s="12"/>
      <c r="E14" s="58"/>
      <c r="F14" s="61" t="s">
        <v>120</v>
      </c>
      <c r="G14" s="61" t="s">
        <v>121</v>
      </c>
      <c r="H14" s="59"/>
      <c r="I14" s="62" t="str">
        <f>+F14</f>
        <v>31 May 2006</v>
      </c>
      <c r="J14" s="62" t="str">
        <f>+G14</f>
        <v>31 May 2005</v>
      </c>
      <c r="K14" s="58"/>
    </row>
    <row r="15" spans="1:11" ht="15">
      <c r="A15" s="23"/>
      <c r="B15" s="12"/>
      <c r="C15" s="12"/>
      <c r="D15" s="12"/>
      <c r="E15" s="58"/>
      <c r="F15" s="59" t="s">
        <v>3</v>
      </c>
      <c r="G15" s="59" t="s">
        <v>3</v>
      </c>
      <c r="H15" s="60"/>
      <c r="I15" s="59" t="s">
        <v>3</v>
      </c>
      <c r="J15" s="59" t="s">
        <v>3</v>
      </c>
      <c r="K15" s="58"/>
    </row>
    <row r="16" spans="1:11" ht="15">
      <c r="A16" s="23"/>
      <c r="B16" s="12"/>
      <c r="C16" s="12"/>
      <c r="D16" s="12"/>
      <c r="E16" s="58"/>
      <c r="F16" s="59" t="s">
        <v>18</v>
      </c>
      <c r="G16" s="59" t="s">
        <v>18</v>
      </c>
      <c r="H16" s="60"/>
      <c r="I16" s="59" t="s">
        <v>18</v>
      </c>
      <c r="J16" s="59" t="s">
        <v>18</v>
      </c>
      <c r="K16" s="58"/>
    </row>
    <row r="17" spans="1:11" ht="15">
      <c r="A17" s="23"/>
      <c r="B17" s="12"/>
      <c r="C17" s="12"/>
      <c r="D17" s="12"/>
      <c r="E17" s="58"/>
      <c r="F17" s="58"/>
      <c r="G17" s="58"/>
      <c r="H17" s="58"/>
      <c r="I17" s="58"/>
      <c r="J17" s="63"/>
      <c r="K17" s="58"/>
    </row>
    <row r="18" spans="1:11" ht="15">
      <c r="A18" s="23"/>
      <c r="B18" s="12"/>
      <c r="C18" s="12"/>
      <c r="D18" s="12"/>
      <c r="E18" s="58" t="s">
        <v>30</v>
      </c>
      <c r="F18" s="64">
        <v>9543</v>
      </c>
      <c r="G18" s="64">
        <v>7584</v>
      </c>
      <c r="H18" s="64"/>
      <c r="I18" s="64">
        <v>9543</v>
      </c>
      <c r="J18" s="64">
        <v>7584</v>
      </c>
      <c r="K18" s="58"/>
    </row>
    <row r="19" spans="1:11" ht="15">
      <c r="A19" s="23"/>
      <c r="B19" s="12"/>
      <c r="C19" s="12"/>
      <c r="D19" s="12"/>
      <c r="E19" s="58"/>
      <c r="F19" s="64"/>
      <c r="G19" s="64"/>
      <c r="H19" s="64"/>
      <c r="I19" s="64"/>
      <c r="J19" s="64"/>
      <c r="K19" s="58"/>
    </row>
    <row r="20" spans="1:11" ht="15">
      <c r="A20" s="23"/>
      <c r="B20" s="12"/>
      <c r="C20" s="12"/>
      <c r="D20" s="12"/>
      <c r="E20" s="58" t="s">
        <v>89</v>
      </c>
      <c r="F20" s="64">
        <f>-F18-F22+F25</f>
        <v>-8221</v>
      </c>
      <c r="G20" s="64">
        <f>-G18-G22+G25</f>
        <v>-7007</v>
      </c>
      <c r="H20" s="64"/>
      <c r="I20" s="64">
        <f>-I18-I22+I25</f>
        <v>-8221</v>
      </c>
      <c r="J20" s="64">
        <f>-J18-J22+J25</f>
        <v>-7007</v>
      </c>
      <c r="K20" s="58"/>
    </row>
    <row r="21" spans="1:11" ht="15">
      <c r="A21" s="23"/>
      <c r="B21" s="12"/>
      <c r="C21" s="12"/>
      <c r="D21" s="12"/>
      <c r="E21" s="58"/>
      <c r="F21" s="64"/>
      <c r="G21" s="64"/>
      <c r="H21" s="64"/>
      <c r="I21" s="64"/>
      <c r="J21" s="64"/>
      <c r="K21" s="58"/>
    </row>
    <row r="22" spans="1:11" ht="15">
      <c r="A22" s="23"/>
      <c r="B22" s="12"/>
      <c r="C22" s="12"/>
      <c r="D22" s="12"/>
      <c r="E22" s="58" t="s">
        <v>90</v>
      </c>
      <c r="F22" s="64">
        <v>21</v>
      </c>
      <c r="G22" s="64">
        <v>20</v>
      </c>
      <c r="H22" s="64"/>
      <c r="I22" s="65">
        <v>21</v>
      </c>
      <c r="J22" s="65">
        <v>20</v>
      </c>
      <c r="K22" s="58"/>
    </row>
    <row r="23" spans="1:11" ht="15">
      <c r="A23" s="23"/>
      <c r="B23" s="12"/>
      <c r="C23" s="12"/>
      <c r="D23" s="12"/>
      <c r="E23" s="58"/>
      <c r="F23" s="66"/>
      <c r="G23" s="66"/>
      <c r="H23" s="64"/>
      <c r="I23" s="66"/>
      <c r="J23" s="66"/>
      <c r="K23" s="58"/>
    </row>
    <row r="24" spans="1:11" ht="15">
      <c r="A24" s="23"/>
      <c r="B24" s="12"/>
      <c r="C24" s="12"/>
      <c r="D24" s="12"/>
      <c r="E24" s="58"/>
      <c r="F24" s="65"/>
      <c r="G24" s="65"/>
      <c r="H24" s="64"/>
      <c r="I24" s="65"/>
      <c r="J24" s="65"/>
      <c r="K24" s="58"/>
    </row>
    <row r="25" spans="1:11" ht="15">
      <c r="A25" s="23"/>
      <c r="B25" s="12"/>
      <c r="C25" s="12"/>
      <c r="D25" s="12"/>
      <c r="E25" s="58" t="s">
        <v>91</v>
      </c>
      <c r="F25" s="64">
        <v>1343</v>
      </c>
      <c r="G25" s="64">
        <v>597</v>
      </c>
      <c r="H25" s="64"/>
      <c r="I25" s="64">
        <v>1343</v>
      </c>
      <c r="J25" s="64">
        <v>597</v>
      </c>
      <c r="K25" s="58"/>
    </row>
    <row r="26" spans="1:11" ht="15" hidden="1">
      <c r="A26" s="23"/>
      <c r="B26" s="12" t="s">
        <v>56</v>
      </c>
      <c r="C26" s="12"/>
      <c r="D26" s="12"/>
      <c r="E26" s="58"/>
      <c r="F26" s="64">
        <f>SUM(F18:F23)</f>
        <v>1343</v>
      </c>
      <c r="G26" s="64">
        <f>SUM(G18:G23)</f>
        <v>597</v>
      </c>
      <c r="H26" s="64"/>
      <c r="I26" s="64">
        <f>SUM(I18:I23)</f>
        <v>1343</v>
      </c>
      <c r="J26" s="64">
        <f>SUM(J18:J23)</f>
        <v>597</v>
      </c>
      <c r="K26" s="58"/>
    </row>
    <row r="27" spans="1:11" ht="15">
      <c r="A27" s="23"/>
      <c r="B27" s="12"/>
      <c r="C27" s="12"/>
      <c r="D27" s="12"/>
      <c r="E27" s="58"/>
      <c r="F27" s="64"/>
      <c r="G27" s="64"/>
      <c r="H27" s="64"/>
      <c r="I27" s="64"/>
      <c r="J27" s="64"/>
      <c r="K27" s="58"/>
    </row>
    <row r="28" spans="1:11" ht="15">
      <c r="A28" s="23"/>
      <c r="B28" s="12"/>
      <c r="C28" s="12"/>
      <c r="D28" s="12"/>
      <c r="E28" s="58" t="s">
        <v>31</v>
      </c>
      <c r="F28" s="64">
        <v>-583</v>
      </c>
      <c r="G28" s="64">
        <v>-545</v>
      </c>
      <c r="H28" s="64"/>
      <c r="I28" s="64">
        <v>-583</v>
      </c>
      <c r="J28" s="64">
        <f>-545</f>
        <v>-545</v>
      </c>
      <c r="K28" s="58"/>
    </row>
    <row r="29" spans="1:11" ht="15">
      <c r="A29" s="23"/>
      <c r="B29" s="12"/>
      <c r="C29" s="12"/>
      <c r="D29" s="12"/>
      <c r="E29" s="58"/>
      <c r="F29" s="64"/>
      <c r="G29" s="64"/>
      <c r="H29" s="64"/>
      <c r="I29" s="64"/>
      <c r="J29" s="64"/>
      <c r="K29" s="58"/>
    </row>
    <row r="30" spans="1:11" ht="15">
      <c r="A30" s="23"/>
      <c r="B30" s="12"/>
      <c r="C30" s="12"/>
      <c r="D30" s="12"/>
      <c r="E30" s="67"/>
      <c r="F30" s="68"/>
      <c r="G30" s="68"/>
      <c r="H30" s="64"/>
      <c r="I30" s="68"/>
      <c r="J30" s="68"/>
      <c r="K30" s="58"/>
    </row>
    <row r="31" spans="1:13" ht="15">
      <c r="A31" s="23"/>
      <c r="B31" s="12"/>
      <c r="C31" s="12"/>
      <c r="D31" s="12"/>
      <c r="E31" s="58" t="s">
        <v>92</v>
      </c>
      <c r="F31" s="64">
        <f>+F25+F28</f>
        <v>760</v>
      </c>
      <c r="G31" s="64">
        <f>+G25+G28</f>
        <v>52</v>
      </c>
      <c r="H31" s="64"/>
      <c r="I31" s="64">
        <f>+I25+I28</f>
        <v>760</v>
      </c>
      <c r="J31" s="64">
        <f>+J25+J28</f>
        <v>52</v>
      </c>
      <c r="K31" s="58"/>
      <c r="M31" s="19"/>
    </row>
    <row r="32" spans="1:11" ht="15">
      <c r="A32" s="23"/>
      <c r="B32" s="12"/>
      <c r="C32" s="12"/>
      <c r="D32" s="12"/>
      <c r="E32" s="58"/>
      <c r="F32" s="64"/>
      <c r="G32" s="64"/>
      <c r="H32" s="64"/>
      <c r="I32" s="64"/>
      <c r="J32" s="64"/>
      <c r="K32" s="58"/>
    </row>
    <row r="33" spans="1:11" ht="15">
      <c r="A33" s="23"/>
      <c r="B33" s="12"/>
      <c r="C33" s="12"/>
      <c r="D33" s="12"/>
      <c r="E33" s="58" t="s">
        <v>93</v>
      </c>
      <c r="F33" s="64">
        <v>-298</v>
      </c>
      <c r="G33" s="65">
        <v>-251</v>
      </c>
      <c r="H33" s="64"/>
      <c r="I33" s="64">
        <v>-298</v>
      </c>
      <c r="J33" s="64">
        <f>-251</f>
        <v>-251</v>
      </c>
      <c r="K33" s="58"/>
    </row>
    <row r="34" spans="1:11" ht="15">
      <c r="A34" s="23"/>
      <c r="B34" s="12"/>
      <c r="C34" s="12"/>
      <c r="D34" s="12"/>
      <c r="E34" s="58"/>
      <c r="F34" s="64"/>
      <c r="G34" s="64"/>
      <c r="H34" s="64"/>
      <c r="I34" s="64"/>
      <c r="J34" s="64"/>
      <c r="K34" s="58"/>
    </row>
    <row r="35" spans="1:11" ht="15">
      <c r="A35" s="23"/>
      <c r="B35" s="12"/>
      <c r="C35" s="12"/>
      <c r="D35" s="12"/>
      <c r="E35" s="67"/>
      <c r="F35" s="68"/>
      <c r="G35" s="68"/>
      <c r="H35" s="64"/>
      <c r="I35" s="68"/>
      <c r="J35" s="68"/>
      <c r="K35" s="58"/>
    </row>
    <row r="36" spans="1:11" ht="15">
      <c r="A36" s="23"/>
      <c r="B36" s="12"/>
      <c r="C36" s="12"/>
      <c r="D36" s="12"/>
      <c r="E36" s="58" t="s">
        <v>94</v>
      </c>
      <c r="F36" s="64">
        <f>SUM(F31:F34)</f>
        <v>462</v>
      </c>
      <c r="G36" s="64">
        <f>SUM(G31:G34)</f>
        <v>-199</v>
      </c>
      <c r="H36" s="64"/>
      <c r="I36" s="64">
        <f>SUM(I31:I34)</f>
        <v>462</v>
      </c>
      <c r="J36" s="64">
        <f>SUM(J31:J34)</f>
        <v>-199</v>
      </c>
      <c r="K36" s="58"/>
    </row>
    <row r="37" spans="1:11" ht="15">
      <c r="A37" s="23"/>
      <c r="B37" s="12"/>
      <c r="C37" s="12"/>
      <c r="D37" s="12"/>
      <c r="E37" s="58"/>
      <c r="F37" s="64"/>
      <c r="G37" s="64"/>
      <c r="H37" s="64"/>
      <c r="I37" s="64"/>
      <c r="J37" s="64"/>
      <c r="K37" s="58"/>
    </row>
    <row r="38" spans="1:11" ht="15">
      <c r="A38" s="23"/>
      <c r="B38" s="12"/>
      <c r="C38" s="12"/>
      <c r="D38" s="12"/>
      <c r="E38" s="58" t="s">
        <v>32</v>
      </c>
      <c r="F38" s="64">
        <f>+I38</f>
        <v>0</v>
      </c>
      <c r="G38" s="64">
        <f>+J38</f>
        <v>0</v>
      </c>
      <c r="H38" s="64"/>
      <c r="I38" s="64">
        <v>0</v>
      </c>
      <c r="J38" s="64">
        <v>0</v>
      </c>
      <c r="K38" s="58"/>
    </row>
    <row r="39" spans="1:11" ht="15">
      <c r="A39" s="23"/>
      <c r="B39" s="12"/>
      <c r="C39" s="12"/>
      <c r="D39" s="12"/>
      <c r="E39" s="58"/>
      <c r="F39" s="64"/>
      <c r="G39" s="64"/>
      <c r="H39" s="64"/>
      <c r="I39" s="64"/>
      <c r="J39" s="64"/>
      <c r="K39" s="58"/>
    </row>
    <row r="40" spans="1:11" ht="15">
      <c r="A40" s="23"/>
      <c r="B40" s="12"/>
      <c r="C40" s="12"/>
      <c r="D40" s="12"/>
      <c r="E40" s="67"/>
      <c r="F40" s="68"/>
      <c r="G40" s="68"/>
      <c r="H40" s="64"/>
      <c r="I40" s="68"/>
      <c r="J40" s="68"/>
      <c r="K40" s="58"/>
    </row>
    <row r="41" spans="1:11" ht="15">
      <c r="A41" s="23"/>
      <c r="B41" s="12"/>
      <c r="C41" s="12"/>
      <c r="D41" s="12"/>
      <c r="E41" s="58" t="s">
        <v>95</v>
      </c>
      <c r="F41" s="64">
        <f>SUM(F36:F38)</f>
        <v>462</v>
      </c>
      <c r="G41" s="64">
        <f>SUM(G36:G38)</f>
        <v>-199</v>
      </c>
      <c r="H41" s="64"/>
      <c r="I41" s="64">
        <f>SUM(I36:I38)</f>
        <v>462</v>
      </c>
      <c r="J41" s="64">
        <f>SUM(J36:J38)</f>
        <v>-199</v>
      </c>
      <c r="K41" s="58"/>
    </row>
    <row r="42" spans="1:11" ht="15.75" thickBot="1">
      <c r="A42" s="23"/>
      <c r="B42" s="12"/>
      <c r="C42" s="12"/>
      <c r="D42" s="12"/>
      <c r="E42" s="58"/>
      <c r="F42" s="69"/>
      <c r="G42" s="69"/>
      <c r="H42" s="64"/>
      <c r="I42" s="69"/>
      <c r="J42" s="69"/>
      <c r="K42" s="58"/>
    </row>
    <row r="43" spans="1:11" ht="15.75" thickTop="1">
      <c r="A43" s="23"/>
      <c r="B43" s="12"/>
      <c r="C43" s="12"/>
      <c r="D43" s="12"/>
      <c r="E43" s="58"/>
      <c r="F43" s="64"/>
      <c r="G43" s="64"/>
      <c r="H43" s="64"/>
      <c r="I43" s="64"/>
      <c r="J43" s="64"/>
      <c r="K43" s="58"/>
    </row>
    <row r="44" spans="1:11" ht="15">
      <c r="A44" s="23"/>
      <c r="B44" s="12"/>
      <c r="C44" s="12"/>
      <c r="D44" s="12"/>
      <c r="E44" s="58"/>
      <c r="F44" s="64"/>
      <c r="G44" s="64"/>
      <c r="H44" s="64"/>
      <c r="I44" s="64"/>
      <c r="J44" s="64"/>
      <c r="K44" s="58"/>
    </row>
    <row r="45" spans="1:11" ht="15">
      <c r="A45" s="23"/>
      <c r="B45" s="12"/>
      <c r="C45" s="12"/>
      <c r="D45" s="12"/>
      <c r="E45" s="58"/>
      <c r="F45" s="64"/>
      <c r="G45" s="64"/>
      <c r="H45" s="64"/>
      <c r="I45" s="64"/>
      <c r="J45" s="64"/>
      <c r="K45" s="58"/>
    </row>
    <row r="46" spans="1:11" ht="15">
      <c r="A46" s="23"/>
      <c r="B46" s="12"/>
      <c r="C46" s="12"/>
      <c r="D46" s="12"/>
      <c r="E46" s="58" t="s">
        <v>98</v>
      </c>
      <c r="F46" s="64"/>
      <c r="G46" s="64"/>
      <c r="H46" s="64"/>
      <c r="I46" s="64"/>
      <c r="J46" s="64"/>
      <c r="K46" s="58"/>
    </row>
    <row r="47" spans="1:11" ht="15">
      <c r="A47" s="23"/>
      <c r="B47" s="12"/>
      <c r="C47" s="12"/>
      <c r="D47" s="12"/>
      <c r="E47" s="58"/>
      <c r="F47" s="64"/>
      <c r="G47" s="64"/>
      <c r="H47" s="64"/>
      <c r="I47" s="64"/>
      <c r="J47" s="64"/>
      <c r="K47" s="58"/>
    </row>
    <row r="48" spans="1:11" ht="15.75" thickBot="1">
      <c r="A48" s="23"/>
      <c r="B48" s="12"/>
      <c r="C48" s="12"/>
      <c r="D48" s="12"/>
      <c r="E48" s="70" t="s">
        <v>107</v>
      </c>
      <c r="F48" s="71">
        <f>+F41/F51*100</f>
        <v>0.2887951242381622</v>
      </c>
      <c r="G48" s="71">
        <f>+G41/G51*100</f>
        <v>-0.12439443663072355</v>
      </c>
      <c r="H48" s="64"/>
      <c r="I48" s="71">
        <f>+I41/I51*100</f>
        <v>0.2887951242381622</v>
      </c>
      <c r="J48" s="71">
        <f>+J41/J51*100</f>
        <v>-0.12439443663072355</v>
      </c>
      <c r="K48" s="58"/>
    </row>
    <row r="49" spans="1:11" ht="15.75" thickTop="1">
      <c r="A49" s="23"/>
      <c r="B49" s="12"/>
      <c r="C49" s="12"/>
      <c r="D49" s="12"/>
      <c r="E49" s="58"/>
      <c r="F49" s="72"/>
      <c r="G49" s="72"/>
      <c r="H49" s="64"/>
      <c r="I49" s="72"/>
      <c r="J49" s="72"/>
      <c r="K49" s="58"/>
    </row>
    <row r="50" spans="1:11" ht="15">
      <c r="A50" s="23"/>
      <c r="B50" s="12"/>
      <c r="C50" s="12"/>
      <c r="D50" s="12"/>
      <c r="E50" s="73" t="s">
        <v>28</v>
      </c>
      <c r="F50" s="72"/>
      <c r="G50" s="72"/>
      <c r="H50" s="64"/>
      <c r="I50" s="72"/>
      <c r="J50" s="72"/>
      <c r="K50" s="58"/>
    </row>
    <row r="51" spans="1:11" ht="15.75" thickBot="1">
      <c r="A51" s="23"/>
      <c r="B51" s="12"/>
      <c r="C51" s="12"/>
      <c r="D51" s="12"/>
      <c r="E51" s="73" t="s">
        <v>29</v>
      </c>
      <c r="F51" s="69">
        <v>159975</v>
      </c>
      <c r="G51" s="69">
        <v>159975</v>
      </c>
      <c r="H51" s="64"/>
      <c r="I51" s="69">
        <v>159975</v>
      </c>
      <c r="J51" s="69">
        <v>159975</v>
      </c>
      <c r="K51" s="58"/>
    </row>
    <row r="52" spans="1:11" ht="15.75" thickTop="1">
      <c r="A52" s="23"/>
      <c r="B52" s="12"/>
      <c r="C52" s="12"/>
      <c r="D52" s="12"/>
      <c r="E52" s="58"/>
      <c r="F52" s="72"/>
      <c r="G52" s="72"/>
      <c r="H52" s="64"/>
      <c r="I52" s="72"/>
      <c r="J52" s="72"/>
      <c r="K52" s="58"/>
    </row>
    <row r="53" spans="1:11" ht="15">
      <c r="A53" s="23"/>
      <c r="B53" s="12"/>
      <c r="C53" s="12"/>
      <c r="D53" s="12"/>
      <c r="E53" s="58"/>
      <c r="F53" s="72"/>
      <c r="G53" s="72"/>
      <c r="H53" s="64"/>
      <c r="I53" s="72"/>
      <c r="J53" s="72"/>
      <c r="K53" s="58"/>
    </row>
    <row r="54" spans="1:11" ht="15.75" thickBot="1">
      <c r="A54" s="23"/>
      <c r="B54" s="12"/>
      <c r="C54" s="12"/>
      <c r="D54" s="12"/>
      <c r="E54" s="70" t="s">
        <v>106</v>
      </c>
      <c r="F54" s="82">
        <v>0.29</v>
      </c>
      <c r="G54" s="82">
        <v>0</v>
      </c>
      <c r="H54" s="64"/>
      <c r="I54" s="82">
        <v>0.29</v>
      </c>
      <c r="J54" s="82">
        <v>0</v>
      </c>
      <c r="K54" s="58"/>
    </row>
    <row r="55" spans="1:11" ht="15.75" thickTop="1">
      <c r="A55" s="23"/>
      <c r="B55" s="12"/>
      <c r="C55" s="12"/>
      <c r="D55" s="12"/>
      <c r="E55" s="58"/>
      <c r="F55" s="74"/>
      <c r="G55" s="74"/>
      <c r="H55" s="75"/>
      <c r="I55" s="74"/>
      <c r="J55" s="72"/>
      <c r="K55" s="58"/>
    </row>
    <row r="56" spans="1:11" ht="15">
      <c r="A56" s="23"/>
      <c r="B56" s="12"/>
      <c r="C56" s="12"/>
      <c r="D56" s="12"/>
      <c r="E56" s="58" t="s">
        <v>96</v>
      </c>
      <c r="F56" s="72"/>
      <c r="G56" s="72"/>
      <c r="H56" s="64"/>
      <c r="I56" s="72"/>
      <c r="J56" s="72"/>
      <c r="K56" s="58"/>
    </row>
    <row r="57" spans="1:11" ht="15">
      <c r="A57" s="23"/>
      <c r="B57" s="12"/>
      <c r="C57" s="12"/>
      <c r="D57" s="12"/>
      <c r="E57" s="58" t="s">
        <v>97</v>
      </c>
      <c r="F57" s="14"/>
      <c r="G57" s="14"/>
      <c r="H57" s="14"/>
      <c r="I57" s="14"/>
      <c r="J57" s="14"/>
      <c r="K57" s="12"/>
    </row>
    <row r="58" spans="1:11" ht="12.75">
      <c r="A58" s="23"/>
      <c r="B58" s="12"/>
      <c r="C58" s="12"/>
      <c r="D58" s="12"/>
      <c r="E58" s="12"/>
      <c r="F58" s="14"/>
      <c r="G58" s="14"/>
      <c r="H58" s="14"/>
      <c r="I58" s="14"/>
      <c r="J58" s="14"/>
      <c r="K58" s="12"/>
    </row>
    <row r="59" spans="1:11" ht="12.75">
      <c r="A59" s="23"/>
      <c r="B59" s="12"/>
      <c r="C59" s="12"/>
      <c r="D59" s="12"/>
      <c r="E59" s="17"/>
      <c r="F59" s="14"/>
      <c r="G59" s="14"/>
      <c r="H59" s="14"/>
      <c r="I59" s="14"/>
      <c r="J59" s="14"/>
      <c r="K59" s="12"/>
    </row>
    <row r="60" spans="1:11" ht="18.75">
      <c r="A60" s="23"/>
      <c r="C60" s="12"/>
      <c r="D60" s="12"/>
      <c r="E60" s="20" t="s">
        <v>51</v>
      </c>
      <c r="F60" s="14"/>
      <c r="G60" s="14"/>
      <c r="H60" s="14"/>
      <c r="I60" s="14"/>
      <c r="J60" s="14"/>
      <c r="K60" s="12"/>
    </row>
    <row r="61" spans="1:11" ht="18.75">
      <c r="A61" s="23"/>
      <c r="C61" s="12"/>
      <c r="D61" s="12"/>
      <c r="E61" s="20" t="s">
        <v>123</v>
      </c>
      <c r="F61" s="16"/>
      <c r="G61" s="16"/>
      <c r="H61" s="14"/>
      <c r="I61" s="16"/>
      <c r="J61" s="91" t="s">
        <v>101</v>
      </c>
      <c r="K61" s="12"/>
    </row>
    <row r="62" spans="1:11" ht="12.75">
      <c r="A62" s="23"/>
      <c r="B62" s="12"/>
      <c r="C62" s="12"/>
      <c r="D62" s="12"/>
      <c r="E62" s="12"/>
      <c r="F62" s="12"/>
      <c r="G62" s="14"/>
      <c r="H62" s="14"/>
      <c r="I62" s="14"/>
      <c r="J62" s="14"/>
      <c r="K62" s="12"/>
    </row>
    <row r="63" spans="1:11" ht="12.75">
      <c r="A63" s="23"/>
      <c r="B63" s="12"/>
      <c r="C63" s="12"/>
      <c r="D63" s="12"/>
      <c r="E63" s="12"/>
      <c r="F63" s="12"/>
      <c r="G63" s="14"/>
      <c r="H63" s="14"/>
      <c r="I63" s="14"/>
      <c r="J63" s="14"/>
      <c r="K63" s="12"/>
    </row>
    <row r="64" spans="1:11" ht="12.75">
      <c r="A64" s="23"/>
      <c r="B64" s="12"/>
      <c r="C64" s="12"/>
      <c r="D64" s="12"/>
      <c r="E64" s="12"/>
      <c r="F64" s="12"/>
      <c r="G64" s="14"/>
      <c r="H64" s="14"/>
      <c r="I64" s="14"/>
      <c r="J64" s="14"/>
      <c r="K64" s="12"/>
    </row>
    <row r="65" spans="7:10" ht="12.75">
      <c r="G65" s="4"/>
      <c r="H65" s="4"/>
      <c r="I65" s="4"/>
      <c r="J65" s="4"/>
    </row>
    <row r="66" spans="7:10" ht="12.75">
      <c r="G66" s="4"/>
      <c r="H66" s="4"/>
      <c r="I66" s="4"/>
      <c r="J66" s="4"/>
    </row>
    <row r="67" spans="7:10" ht="12.75">
      <c r="G67" s="4"/>
      <c r="H67" s="4"/>
      <c r="I67" s="4"/>
      <c r="J67" s="4"/>
    </row>
    <row r="68" spans="7:10" ht="12.75">
      <c r="G68" s="4"/>
      <c r="H68" s="4"/>
      <c r="I68" s="4"/>
      <c r="J68" s="4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  <row r="310" spans="7:10" ht="12.75">
      <c r="G310" s="4"/>
      <c r="H310" s="4"/>
      <c r="I310" s="4"/>
      <c r="J310" s="4"/>
    </row>
    <row r="311" spans="7:10" ht="12.75">
      <c r="G311" s="4"/>
      <c r="H311" s="4"/>
      <c r="I311" s="4"/>
      <c r="J311" s="4"/>
    </row>
    <row r="312" spans="7:10" ht="12.75">
      <c r="G312" s="4"/>
      <c r="H312" s="4"/>
      <c r="I312" s="4"/>
      <c r="J312" s="4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4" right="0.17" top="0.88" bottom="0.69" header="0.5" footer="0.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55">
      <selection activeCell="E68" sqref="E68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6.140625" style="0" customWidth="1"/>
  </cols>
  <sheetData>
    <row r="1" spans="1:5" ht="18.75" customHeight="1">
      <c r="A1" s="85" t="s">
        <v>24</v>
      </c>
      <c r="B1" s="85"/>
      <c r="C1" s="85"/>
      <c r="D1" s="85"/>
      <c r="E1" s="52"/>
    </row>
    <row r="2" spans="1:5" ht="12.75">
      <c r="A2" s="86" t="s">
        <v>25</v>
      </c>
      <c r="B2" s="86"/>
      <c r="C2" s="86"/>
      <c r="D2" s="86"/>
      <c r="E2" s="53"/>
    </row>
    <row r="3" spans="1:5" ht="12.75">
      <c r="A3" s="87" t="s">
        <v>17</v>
      </c>
      <c r="B3" s="87"/>
      <c r="C3" s="87"/>
      <c r="D3" s="87"/>
      <c r="E3" s="53"/>
    </row>
    <row r="4" spans="1:5" ht="12.75">
      <c r="A4" s="86" t="s">
        <v>39</v>
      </c>
      <c r="B4" s="86"/>
      <c r="C4" s="86"/>
      <c r="D4" s="86"/>
      <c r="E4" s="53"/>
    </row>
    <row r="5" spans="1:5" ht="12.75">
      <c r="A5" s="49"/>
      <c r="B5" s="50"/>
      <c r="C5" s="50"/>
      <c r="D5" s="50"/>
      <c r="E5" s="51"/>
    </row>
    <row r="6" spans="1:5" ht="15.75" customHeight="1">
      <c r="A6" s="83" t="s">
        <v>65</v>
      </c>
      <c r="B6" s="83"/>
      <c r="C6" s="83"/>
      <c r="D6" s="83"/>
      <c r="E6" s="54"/>
    </row>
    <row r="7" spans="1:5" ht="12.75">
      <c r="A7" s="84" t="s">
        <v>119</v>
      </c>
      <c r="B7" s="84"/>
      <c r="C7" s="84"/>
      <c r="D7" s="84"/>
      <c r="E7" s="53"/>
    </row>
    <row r="8" ht="12.75">
      <c r="D8" s="23"/>
    </row>
    <row r="9" spans="2:5" ht="12.75">
      <c r="B9" s="13"/>
      <c r="C9" s="13" t="s">
        <v>120</v>
      </c>
      <c r="D9" s="13"/>
      <c r="E9" s="13" t="s">
        <v>121</v>
      </c>
    </row>
    <row r="10" spans="2:5" ht="12.75">
      <c r="B10" s="11"/>
      <c r="C10" s="11" t="s">
        <v>3</v>
      </c>
      <c r="D10" s="11"/>
      <c r="E10" s="11" t="s">
        <v>3</v>
      </c>
    </row>
    <row r="11" spans="2:5" ht="12.75">
      <c r="B11" s="11"/>
      <c r="C11" s="11" t="s">
        <v>18</v>
      </c>
      <c r="D11" s="11"/>
      <c r="E11" s="11" t="s">
        <v>18</v>
      </c>
    </row>
    <row r="12" spans="2:5" ht="15.75">
      <c r="B12" s="37" t="s">
        <v>66</v>
      </c>
      <c r="C12" s="36"/>
      <c r="D12" s="41"/>
      <c r="E12" s="36"/>
    </row>
    <row r="13" spans="2:5" ht="15.75">
      <c r="B13" s="37"/>
      <c r="C13" s="36"/>
      <c r="D13" s="41"/>
      <c r="E13" s="36"/>
    </row>
    <row r="14" spans="2:5" ht="15.75">
      <c r="B14" s="37" t="s">
        <v>57</v>
      </c>
      <c r="C14" s="36">
        <v>760</v>
      </c>
      <c r="D14" s="41"/>
      <c r="E14" s="36">
        <v>52</v>
      </c>
    </row>
    <row r="15" spans="2:5" ht="15.75">
      <c r="B15" s="36"/>
      <c r="C15" s="36"/>
      <c r="D15" s="41"/>
      <c r="E15" s="36"/>
    </row>
    <row r="16" spans="2:5" ht="15.75">
      <c r="B16" s="37" t="s">
        <v>67</v>
      </c>
      <c r="C16" s="36"/>
      <c r="D16" s="41"/>
      <c r="E16" s="36"/>
    </row>
    <row r="17" spans="2:5" ht="15.75">
      <c r="B17" s="36" t="s">
        <v>58</v>
      </c>
      <c r="C17" s="36">
        <v>1086</v>
      </c>
      <c r="D17" s="41"/>
      <c r="E17" s="36">
        <v>999</v>
      </c>
    </row>
    <row r="18" spans="2:5" ht="15.75">
      <c r="B18" s="36" t="s">
        <v>59</v>
      </c>
      <c r="C18" s="36">
        <v>583</v>
      </c>
      <c r="D18" s="41"/>
      <c r="E18" s="36">
        <v>545</v>
      </c>
    </row>
    <row r="19" spans="2:5" ht="15.75">
      <c r="B19" s="36"/>
      <c r="C19" s="40"/>
      <c r="D19" s="41"/>
      <c r="E19" s="40"/>
    </row>
    <row r="20" spans="2:5" ht="15.75">
      <c r="B20" s="37" t="s">
        <v>109</v>
      </c>
      <c r="C20" s="36">
        <f>SUM(C14:C18)</f>
        <v>2429</v>
      </c>
      <c r="D20" s="41"/>
      <c r="E20" s="36">
        <f>SUM(E14:E18)</f>
        <v>1596</v>
      </c>
    </row>
    <row r="21" spans="2:5" ht="15.75">
      <c r="B21" s="37"/>
      <c r="C21" s="36"/>
      <c r="D21" s="41"/>
      <c r="E21" s="36"/>
    </row>
    <row r="22" spans="2:5" ht="15.75">
      <c r="B22" s="38" t="s">
        <v>77</v>
      </c>
      <c r="C22" s="36"/>
      <c r="D22" s="41"/>
      <c r="E22" s="36"/>
    </row>
    <row r="23" spans="2:5" ht="15.75">
      <c r="B23" s="36" t="s">
        <v>110</v>
      </c>
      <c r="C23" s="36">
        <v>0</v>
      </c>
      <c r="D23" s="41"/>
      <c r="E23" s="36">
        <f>-70</f>
        <v>-70</v>
      </c>
    </row>
    <row r="24" spans="2:5" ht="15.75">
      <c r="B24" s="36" t="s">
        <v>33</v>
      </c>
      <c r="C24" s="36">
        <v>777</v>
      </c>
      <c r="D24" s="41"/>
      <c r="E24" s="36">
        <f>-1058</f>
        <v>-1058</v>
      </c>
    </row>
    <row r="25" spans="2:5" ht="15.75">
      <c r="B25" s="36" t="s">
        <v>68</v>
      </c>
      <c r="C25" s="36">
        <v>-291</v>
      </c>
      <c r="D25" s="41"/>
      <c r="E25" s="36">
        <f>-204</f>
        <v>-204</v>
      </c>
    </row>
    <row r="26" spans="2:5" ht="15.75">
      <c r="B26" s="36"/>
      <c r="C26" s="36"/>
      <c r="D26" s="41"/>
      <c r="E26" s="36"/>
    </row>
    <row r="27" spans="2:5" ht="15.75">
      <c r="B27" s="38" t="s">
        <v>78</v>
      </c>
      <c r="C27" s="36"/>
      <c r="D27" s="41"/>
      <c r="E27" s="36"/>
    </row>
    <row r="28" spans="2:5" ht="15.75">
      <c r="B28" s="36" t="s">
        <v>69</v>
      </c>
      <c r="C28" s="41">
        <f>-150-8</f>
        <v>-158</v>
      </c>
      <c r="D28" s="41"/>
      <c r="E28" s="41">
        <f>-1610</f>
        <v>-1610</v>
      </c>
    </row>
    <row r="29" spans="2:5" ht="15.75">
      <c r="B29" s="36"/>
      <c r="C29" s="41"/>
      <c r="D29" s="41"/>
      <c r="E29" s="41"/>
    </row>
    <row r="30" spans="2:5" ht="15.75">
      <c r="B30" s="37" t="s">
        <v>79</v>
      </c>
      <c r="C30" s="43">
        <f>SUM(C19:C28)</f>
        <v>2757</v>
      </c>
      <c r="D30" s="41"/>
      <c r="E30" s="43">
        <f>SUM(E19:E28)</f>
        <v>-1346</v>
      </c>
    </row>
    <row r="31" spans="2:5" ht="15.75">
      <c r="B31" s="47"/>
      <c r="C31" s="36"/>
      <c r="D31" s="41"/>
      <c r="E31" s="36"/>
    </row>
    <row r="32" spans="2:5" ht="15.75">
      <c r="B32" s="36" t="s">
        <v>111</v>
      </c>
      <c r="C32" s="36">
        <v>-203</v>
      </c>
      <c r="D32" s="41"/>
      <c r="E32" s="36">
        <v>332</v>
      </c>
    </row>
    <row r="33" spans="2:5" ht="15.75">
      <c r="B33" s="36"/>
      <c r="C33" s="40"/>
      <c r="D33" s="41"/>
      <c r="E33" s="40"/>
    </row>
    <row r="34" spans="2:5" ht="15.75">
      <c r="B34" s="37" t="s">
        <v>83</v>
      </c>
      <c r="C34" s="36">
        <f>SUM(C30:C33)</f>
        <v>2554</v>
      </c>
      <c r="D34" s="41"/>
      <c r="E34" s="36">
        <f>SUM(E30:E33)</f>
        <v>-1014</v>
      </c>
    </row>
    <row r="35" spans="2:5" ht="15.75">
      <c r="B35" s="36"/>
      <c r="C35" s="36"/>
      <c r="D35" s="41"/>
      <c r="E35" s="36"/>
    </row>
    <row r="36" spans="2:5" ht="15.75">
      <c r="B36" s="37" t="s">
        <v>70</v>
      </c>
      <c r="C36" s="36"/>
      <c r="D36" s="41"/>
      <c r="E36" s="36"/>
    </row>
    <row r="37" spans="2:5" ht="15.75">
      <c r="B37" s="36"/>
      <c r="C37" s="40"/>
      <c r="D37" s="41"/>
      <c r="E37" s="40"/>
    </row>
    <row r="38" spans="2:5" ht="15.75" hidden="1">
      <c r="B38" s="36" t="s">
        <v>85</v>
      </c>
      <c r="C38" s="44">
        <v>0</v>
      </c>
      <c r="D38" s="41"/>
      <c r="E38" s="44">
        <v>0</v>
      </c>
    </row>
    <row r="39" spans="2:5" ht="15.75">
      <c r="B39" s="36" t="s">
        <v>71</v>
      </c>
      <c r="C39" s="45">
        <v>-792</v>
      </c>
      <c r="D39" s="41"/>
      <c r="E39" s="45">
        <f>-825</f>
        <v>-825</v>
      </c>
    </row>
    <row r="40" spans="2:5" ht="15.75">
      <c r="B40" s="36" t="s">
        <v>80</v>
      </c>
      <c r="C40" s="45">
        <v>0</v>
      </c>
      <c r="D40" s="41"/>
      <c r="E40" s="45">
        <v>1</v>
      </c>
    </row>
    <row r="41" spans="2:5" ht="15.75" hidden="1">
      <c r="B41" s="36" t="s">
        <v>84</v>
      </c>
      <c r="C41" s="45">
        <v>0</v>
      </c>
      <c r="D41" s="41"/>
      <c r="E41" s="45">
        <v>0</v>
      </c>
    </row>
    <row r="42" spans="2:5" ht="15.75" hidden="1">
      <c r="B42" s="36" t="s">
        <v>84</v>
      </c>
      <c r="C42" s="45">
        <v>0</v>
      </c>
      <c r="D42" s="41"/>
      <c r="E42" s="45">
        <v>0</v>
      </c>
    </row>
    <row r="43" spans="2:5" ht="15.75">
      <c r="B43" s="36"/>
      <c r="C43" s="46"/>
      <c r="D43" s="41"/>
      <c r="E43" s="46"/>
    </row>
    <row r="44" spans="2:5" ht="15.75">
      <c r="B44" s="37" t="s">
        <v>72</v>
      </c>
      <c r="C44" s="41">
        <f>SUM(C38:C42)</f>
        <v>-792</v>
      </c>
      <c r="D44" s="41"/>
      <c r="E44" s="41">
        <f>SUM(E38:E42)</f>
        <v>-824</v>
      </c>
    </row>
    <row r="45" spans="2:5" ht="15.75">
      <c r="B45" s="37"/>
      <c r="C45" s="41"/>
      <c r="D45" s="41"/>
      <c r="E45" s="41"/>
    </row>
    <row r="46" spans="2:5" ht="15.75">
      <c r="B46" s="37"/>
      <c r="C46" s="41"/>
      <c r="D46" s="41"/>
      <c r="E46" s="41"/>
    </row>
    <row r="47" spans="2:5" ht="15.75">
      <c r="B47" s="39"/>
      <c r="C47" s="41" t="s">
        <v>87</v>
      </c>
      <c r="D47" s="41"/>
      <c r="E47" s="92" t="s">
        <v>102</v>
      </c>
    </row>
    <row r="48" spans="2:5" ht="15.75">
      <c r="B48" s="37" t="s">
        <v>61</v>
      </c>
      <c r="C48" s="41"/>
      <c r="D48" s="41"/>
      <c r="E48" s="41"/>
    </row>
    <row r="49" spans="2:5" ht="15.75">
      <c r="B49" s="36"/>
      <c r="C49" s="40"/>
      <c r="D49" s="41"/>
      <c r="E49" s="40"/>
    </row>
    <row r="50" spans="2:5" ht="15.75">
      <c r="B50" s="36" t="s">
        <v>60</v>
      </c>
      <c r="C50" s="45">
        <v>-583</v>
      </c>
      <c r="D50" s="41"/>
      <c r="E50" s="45">
        <v>-545</v>
      </c>
    </row>
    <row r="51" spans="2:5" ht="15.75">
      <c r="B51" s="36" t="s">
        <v>73</v>
      </c>
      <c r="C51" s="45">
        <v>-21</v>
      </c>
      <c r="D51" s="41"/>
      <c r="E51" s="45">
        <v>-19</v>
      </c>
    </row>
    <row r="52" spans="2:5" ht="15.75">
      <c r="B52" s="36" t="s">
        <v>88</v>
      </c>
      <c r="C52" s="45">
        <v>-321</v>
      </c>
      <c r="D52" s="41"/>
      <c r="E52" s="45">
        <v>5443</v>
      </c>
    </row>
    <row r="53" spans="2:5" ht="15.75">
      <c r="B53" s="36" t="s">
        <v>74</v>
      </c>
      <c r="C53" s="45">
        <v>-175</v>
      </c>
      <c r="D53" s="41"/>
      <c r="E53" s="45">
        <v>-1860</v>
      </c>
    </row>
    <row r="54" spans="2:5" ht="15.75">
      <c r="B54" s="36"/>
      <c r="C54" s="46"/>
      <c r="D54" s="41"/>
      <c r="E54" s="46"/>
    </row>
    <row r="55" spans="2:5" ht="15.75">
      <c r="B55" s="37" t="s">
        <v>75</v>
      </c>
      <c r="C55" s="41">
        <f>SUM(C50:C54)</f>
        <v>-1100</v>
      </c>
      <c r="D55" s="41"/>
      <c r="E55" s="41">
        <f>SUM(E50:E54)</f>
        <v>3019</v>
      </c>
    </row>
    <row r="56" spans="2:5" ht="15.75">
      <c r="B56" s="47"/>
      <c r="C56" s="41"/>
      <c r="D56" s="41"/>
      <c r="E56" s="41"/>
    </row>
    <row r="57" spans="2:5" ht="15.75">
      <c r="B57" s="37" t="s">
        <v>81</v>
      </c>
      <c r="C57" s="43">
        <f>+C34+C44+C55</f>
        <v>662</v>
      </c>
      <c r="D57" s="41"/>
      <c r="E57" s="43">
        <f>+E34+E44+E55</f>
        <v>1181</v>
      </c>
    </row>
    <row r="58" spans="2:5" ht="15.75">
      <c r="B58" s="36"/>
      <c r="C58" s="41"/>
      <c r="D58" s="41"/>
      <c r="E58" s="41"/>
    </row>
    <row r="59" spans="2:5" ht="15.75">
      <c r="B59" s="37" t="s">
        <v>62</v>
      </c>
      <c r="C59" s="41">
        <v>-4507</v>
      </c>
      <c r="D59" s="41"/>
      <c r="E59" s="41">
        <v>-6330</v>
      </c>
    </row>
    <row r="60" spans="2:5" ht="15.75">
      <c r="B60" s="36"/>
      <c r="C60" s="41"/>
      <c r="D60" s="41"/>
      <c r="E60" s="41"/>
    </row>
    <row r="61" spans="2:5" ht="15.75">
      <c r="B61" s="37" t="s">
        <v>82</v>
      </c>
      <c r="C61" s="41">
        <v>-4</v>
      </c>
      <c r="D61" s="41"/>
      <c r="E61" s="41">
        <v>0</v>
      </c>
    </row>
    <row r="62" spans="2:5" ht="15.75">
      <c r="B62" s="37"/>
      <c r="C62" s="41"/>
      <c r="D62" s="41"/>
      <c r="E62" s="41"/>
    </row>
    <row r="63" spans="2:5" ht="16.5" thickBot="1">
      <c r="B63" s="37" t="s">
        <v>63</v>
      </c>
      <c r="C63" s="42">
        <f>SUM(C57:C62)</f>
        <v>-3849</v>
      </c>
      <c r="D63" s="41"/>
      <c r="E63" s="42">
        <f>SUM(E57:E62)</f>
        <v>-5149</v>
      </c>
    </row>
    <row r="64" spans="2:5" ht="15.75">
      <c r="B64" s="11"/>
      <c r="C64" s="41"/>
      <c r="D64" s="41"/>
      <c r="E64" s="41"/>
    </row>
    <row r="65" spans="2:5" ht="15.75">
      <c r="B65" s="11"/>
      <c r="C65" s="41"/>
      <c r="D65" s="41"/>
      <c r="E65" s="41"/>
    </row>
    <row r="66" spans="1:4" ht="15.75">
      <c r="A66" s="24"/>
      <c r="C66" s="1"/>
      <c r="D66" s="31"/>
    </row>
    <row r="67" spans="1:4" ht="15.75">
      <c r="A67" s="22" t="s">
        <v>76</v>
      </c>
      <c r="C67" s="31"/>
      <c r="D67" s="55"/>
    </row>
    <row r="68" spans="1:5" ht="15.75">
      <c r="A68" s="22" t="s">
        <v>124</v>
      </c>
      <c r="C68" s="31"/>
      <c r="D68" s="55"/>
      <c r="E68" s="93" t="s">
        <v>103</v>
      </c>
    </row>
    <row r="69" spans="3:4" ht="12.75">
      <c r="C69" s="31"/>
      <c r="D69" s="31"/>
    </row>
    <row r="70" spans="3:4" ht="12.75">
      <c r="C70" s="31"/>
      <c r="D70" s="31"/>
    </row>
    <row r="71" spans="3:4" ht="12.75">
      <c r="C71" s="31"/>
      <c r="D71" s="31"/>
    </row>
    <row r="73" spans="3:4" ht="12.75">
      <c r="C73" s="31"/>
      <c r="D73" s="31"/>
    </row>
    <row r="74" spans="3:4" ht="12.75">
      <c r="C74" s="31"/>
      <c r="D74" s="31"/>
    </row>
    <row r="75" spans="3:4" ht="12.75">
      <c r="C75" s="31"/>
      <c r="D75" s="31"/>
    </row>
    <row r="76" spans="3:4" ht="12.75">
      <c r="C76" s="31"/>
      <c r="D76" s="31"/>
    </row>
    <row r="77" spans="3:4" ht="12.75">
      <c r="C77" s="31"/>
      <c r="D77" s="31"/>
    </row>
    <row r="78" spans="3:4" ht="12.75">
      <c r="C78" s="31"/>
      <c r="D78" s="31"/>
    </row>
    <row r="79" spans="3:4" ht="12.75">
      <c r="C79" s="31"/>
      <c r="D79" s="31"/>
    </row>
    <row r="80" spans="3:4" ht="12.75">
      <c r="C80" s="31"/>
      <c r="D80" s="31"/>
    </row>
    <row r="81" spans="3:4" ht="15">
      <c r="C81" s="32"/>
      <c r="D81" s="32"/>
    </row>
    <row r="82" spans="3:4" ht="12.75">
      <c r="C82" s="31"/>
      <c r="D82" s="31"/>
    </row>
    <row r="83" spans="3:4" ht="12.75">
      <c r="C83" s="31"/>
      <c r="D83" s="31"/>
    </row>
    <row r="84" spans="3:4" ht="12.75">
      <c r="C84" s="31"/>
      <c r="D84" s="31"/>
    </row>
    <row r="85" spans="3:4" ht="12.75">
      <c r="C85" s="31"/>
      <c r="D85" s="31"/>
    </row>
    <row r="86" spans="3:4" ht="12.75">
      <c r="C86" s="31"/>
      <c r="D86" s="31"/>
    </row>
    <row r="87" spans="3:4" ht="12.75">
      <c r="C87" s="31"/>
      <c r="D87" s="31"/>
    </row>
    <row r="88" spans="3:4" ht="12.75">
      <c r="C88" s="31"/>
      <c r="D88" s="31"/>
    </row>
    <row r="89" spans="3:4" ht="12.75">
      <c r="C89" s="31"/>
      <c r="D89" s="31"/>
    </row>
    <row r="90" spans="3:4" ht="12.75">
      <c r="C90" s="31"/>
      <c r="D90" s="31"/>
    </row>
    <row r="91" spans="3:4" ht="12.75">
      <c r="C91" s="31"/>
      <c r="D91" s="31"/>
    </row>
    <row r="92" spans="3:4" ht="12.75">
      <c r="C92" s="31"/>
      <c r="D92" s="31"/>
    </row>
    <row r="93" spans="3:4" ht="12.75">
      <c r="C93" s="31"/>
      <c r="D93" s="31"/>
    </row>
    <row r="94" spans="3:4" ht="12.75">
      <c r="C94" s="31"/>
      <c r="D94" s="31"/>
    </row>
    <row r="95" spans="3:4" ht="12.75">
      <c r="C95" s="31"/>
      <c r="D95" s="31"/>
    </row>
    <row r="96" spans="3:4" ht="12.75">
      <c r="C96" s="31"/>
      <c r="D96" s="31"/>
    </row>
  </sheetData>
  <mergeCells count="6">
    <mergeCell ref="A6:D6"/>
    <mergeCell ref="A7:D7"/>
    <mergeCell ref="A1:D1"/>
    <mergeCell ref="A2:D2"/>
    <mergeCell ref="A3:D3"/>
    <mergeCell ref="A4:D4"/>
  </mergeCells>
  <printOptions/>
  <pageMargins left="0.45" right="0.17" top="0.93" bottom="0.49" header="0.42" footer="1.08"/>
  <pageSetup horizontalDpi="300" verticalDpi="300" orientation="portrait" paperSize="9" scale="90" r:id="rId1"/>
  <rowBreaks count="1" manualBreakCount="1">
    <brk id="4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73"/>
  <sheetViews>
    <sheetView tabSelected="1" workbookViewId="0" topLeftCell="A49">
      <selection activeCell="G52" sqref="G52"/>
    </sheetView>
  </sheetViews>
  <sheetFormatPr defaultColWidth="9.140625" defaultRowHeight="12.75"/>
  <cols>
    <col min="1" max="1" width="32.140625" style="0" customWidth="1"/>
    <col min="2" max="2" width="18.5742187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8.57421875" style="0" customWidth="1"/>
    <col min="8" max="8" width="9.421875" style="0" bestFit="1" customWidth="1"/>
  </cols>
  <sheetData>
    <row r="2" spans="1:7" ht="18.75">
      <c r="A2" s="85" t="s">
        <v>24</v>
      </c>
      <c r="B2" s="85"/>
      <c r="C2" s="85"/>
      <c r="D2" s="85"/>
      <c r="E2" s="85"/>
      <c r="F2" s="85"/>
      <c r="G2" s="85"/>
    </row>
    <row r="3" spans="1:7" ht="12.75">
      <c r="A3" s="86" t="s">
        <v>25</v>
      </c>
      <c r="B3" s="86"/>
      <c r="C3" s="86"/>
      <c r="D3" s="86"/>
      <c r="E3" s="86"/>
      <c r="F3" s="86"/>
      <c r="G3" s="86"/>
    </row>
    <row r="4" spans="1:7" ht="12.75">
      <c r="A4" s="86" t="s">
        <v>17</v>
      </c>
      <c r="B4" s="86"/>
      <c r="C4" s="86"/>
      <c r="D4" s="86"/>
      <c r="E4" s="86"/>
      <c r="F4" s="86"/>
      <c r="G4" s="86"/>
    </row>
    <row r="5" spans="1:7" ht="12.75">
      <c r="A5" s="86" t="s">
        <v>40</v>
      </c>
      <c r="B5" s="86"/>
      <c r="C5" s="86"/>
      <c r="D5" s="86"/>
      <c r="E5" s="86"/>
      <c r="F5" s="86"/>
      <c r="G5" s="86"/>
    </row>
    <row r="6" spans="1:7" ht="12.75">
      <c r="A6" s="11"/>
      <c r="B6" s="11"/>
      <c r="C6" s="11"/>
      <c r="D6" s="11"/>
      <c r="E6" s="11"/>
      <c r="F6" s="11"/>
      <c r="G6" s="11"/>
    </row>
    <row r="8" spans="1:18" ht="15.75">
      <c r="A8" s="89" t="s">
        <v>41</v>
      </c>
      <c r="B8" s="89"/>
      <c r="C8" s="89"/>
      <c r="D8" s="89"/>
      <c r="E8" s="89"/>
      <c r="F8" s="8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5.75">
      <c r="A9" s="89" t="s">
        <v>119</v>
      </c>
      <c r="B9" s="89"/>
      <c r="C9" s="89"/>
      <c r="D9" s="89"/>
      <c r="E9" s="89"/>
      <c r="F9" s="8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5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.75">
      <c r="A11" s="24"/>
      <c r="B11" s="25" t="s">
        <v>117</v>
      </c>
      <c r="C11" s="24"/>
      <c r="D11" s="26" t="s">
        <v>42</v>
      </c>
      <c r="E11" s="24"/>
      <c r="F11" s="25" t="s">
        <v>120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.75">
      <c r="A12" s="24"/>
      <c r="B12" s="26" t="s">
        <v>49</v>
      </c>
      <c r="C12" s="24"/>
      <c r="D12" s="26" t="s">
        <v>49</v>
      </c>
      <c r="E12" s="24"/>
      <c r="F12" s="26" t="s">
        <v>49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.75">
      <c r="A13" s="27" t="s">
        <v>43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.75">
      <c r="A15" s="24" t="s">
        <v>64</v>
      </c>
      <c r="B15" s="77">
        <v>159975</v>
      </c>
      <c r="C15" s="28"/>
      <c r="D15" s="57"/>
      <c r="E15" s="28"/>
      <c r="F15" s="77">
        <f>SUM(B15:D15)</f>
        <v>159975</v>
      </c>
      <c r="G15" s="28"/>
      <c r="H15" s="28"/>
      <c r="I15" s="28"/>
      <c r="J15" s="28"/>
      <c r="K15" s="28"/>
      <c r="L15" s="24"/>
      <c r="M15" s="24"/>
      <c r="N15" s="24"/>
      <c r="O15" s="24"/>
      <c r="P15" s="24"/>
      <c r="Q15" s="24"/>
      <c r="R15" s="24"/>
    </row>
    <row r="16" spans="1:18" ht="15.75">
      <c r="A16" s="24" t="s">
        <v>44</v>
      </c>
      <c r="B16" s="77">
        <v>42787</v>
      </c>
      <c r="C16" s="28"/>
      <c r="D16" s="57"/>
      <c r="E16" s="28"/>
      <c r="F16" s="77">
        <f>SUM(B16:E16)</f>
        <v>42787</v>
      </c>
      <c r="G16" s="28"/>
      <c r="H16" s="28"/>
      <c r="I16" s="28"/>
      <c r="J16" s="28"/>
      <c r="K16" s="28"/>
      <c r="L16" s="24"/>
      <c r="M16" s="24"/>
      <c r="N16" s="24"/>
      <c r="O16" s="24"/>
      <c r="P16" s="24"/>
      <c r="Q16" s="24"/>
      <c r="R16" s="24"/>
    </row>
    <row r="17" spans="1:18" ht="15.75">
      <c r="A17" s="24" t="s">
        <v>45</v>
      </c>
      <c r="B17" s="81">
        <v>182</v>
      </c>
      <c r="C17" s="28"/>
      <c r="D17" s="28"/>
      <c r="E17" s="28"/>
      <c r="F17" s="77">
        <f>SUM(B17:E17)</f>
        <v>182</v>
      </c>
      <c r="G17" s="28"/>
      <c r="H17" s="28"/>
      <c r="I17" s="28"/>
      <c r="J17" s="28"/>
      <c r="K17" s="28"/>
      <c r="L17" s="24"/>
      <c r="M17" s="24"/>
      <c r="N17" s="24"/>
      <c r="O17" s="24"/>
      <c r="P17" s="24"/>
      <c r="Q17" s="24"/>
      <c r="R17" s="24"/>
    </row>
    <row r="18" spans="1:18" ht="15.75">
      <c r="A18" s="24" t="s">
        <v>46</v>
      </c>
      <c r="B18" s="77">
        <v>2356</v>
      </c>
      <c r="C18" s="28"/>
      <c r="D18" s="77">
        <v>-393</v>
      </c>
      <c r="E18" s="28"/>
      <c r="F18" s="77">
        <f>SUM(B18:E18)</f>
        <v>1963</v>
      </c>
      <c r="G18" s="28"/>
      <c r="H18" s="28"/>
      <c r="I18" s="28"/>
      <c r="J18" s="28"/>
      <c r="K18" s="28"/>
      <c r="L18" s="24"/>
      <c r="M18" s="24"/>
      <c r="N18" s="24"/>
      <c r="O18" s="24"/>
      <c r="P18" s="24"/>
      <c r="Q18" s="24"/>
      <c r="R18" s="24"/>
    </row>
    <row r="19" spans="1:18" ht="15.75">
      <c r="A19" s="24" t="s">
        <v>47</v>
      </c>
      <c r="B19" s="77">
        <v>-142184</v>
      </c>
      <c r="C19" s="28"/>
      <c r="D19" s="77">
        <v>462</v>
      </c>
      <c r="E19" s="28"/>
      <c r="F19" s="77">
        <f>SUM(B19:E19)</f>
        <v>-141722</v>
      </c>
      <c r="G19" s="28"/>
      <c r="H19" s="28"/>
      <c r="I19" s="28"/>
      <c r="J19" s="28"/>
      <c r="K19" s="28"/>
      <c r="L19" s="24"/>
      <c r="M19" s="24"/>
      <c r="N19" s="24"/>
      <c r="O19" s="24"/>
      <c r="P19" s="24"/>
      <c r="Q19" s="24"/>
      <c r="R19" s="24"/>
    </row>
    <row r="20" spans="1:18" ht="15.75">
      <c r="A20" s="24"/>
      <c r="B20" s="28"/>
      <c r="C20" s="28"/>
      <c r="D20" s="77"/>
      <c r="E20" s="28"/>
      <c r="F20" s="77"/>
      <c r="G20" s="28"/>
      <c r="H20" s="28"/>
      <c r="I20" s="28"/>
      <c r="J20" s="28"/>
      <c r="K20" s="28"/>
      <c r="L20" s="24"/>
      <c r="M20" s="24"/>
      <c r="N20" s="24"/>
      <c r="O20" s="24"/>
      <c r="P20" s="24"/>
      <c r="Q20" s="24"/>
      <c r="R20" s="24"/>
    </row>
    <row r="21" spans="1:18" ht="15.75">
      <c r="A21" s="24"/>
      <c r="B21" s="29">
        <f>SUM(B15:B20)</f>
        <v>63116</v>
      </c>
      <c r="C21" s="28"/>
      <c r="D21" s="79">
        <f>SUM(D15:D20)</f>
        <v>69</v>
      </c>
      <c r="E21" s="28"/>
      <c r="F21" s="79">
        <f>SUM(F15:F20)</f>
        <v>63185</v>
      </c>
      <c r="G21" s="28"/>
      <c r="H21" s="28"/>
      <c r="I21" s="28"/>
      <c r="J21" s="28"/>
      <c r="K21" s="28"/>
      <c r="L21" s="24"/>
      <c r="M21" s="24"/>
      <c r="N21" s="24"/>
      <c r="O21" s="24"/>
      <c r="P21" s="24"/>
      <c r="Q21" s="24"/>
      <c r="R21" s="24"/>
    </row>
    <row r="22" spans="1:18" ht="15.75">
      <c r="A22" s="27" t="s">
        <v>48</v>
      </c>
      <c r="B22" s="28"/>
      <c r="C22" s="28"/>
      <c r="D22" s="77"/>
      <c r="E22" s="28"/>
      <c r="F22" s="77"/>
      <c r="G22" s="28"/>
      <c r="H22" s="28"/>
      <c r="I22" s="28"/>
      <c r="J22" s="28"/>
      <c r="K22" s="28"/>
      <c r="L22" s="24"/>
      <c r="M22" s="24"/>
      <c r="N22" s="24"/>
      <c r="O22" s="24"/>
      <c r="P22" s="24"/>
      <c r="Q22" s="24"/>
      <c r="R22" s="24"/>
    </row>
    <row r="23" spans="1:18" ht="15.75">
      <c r="A23" s="24"/>
      <c r="B23" s="28"/>
      <c r="C23" s="28"/>
      <c r="D23" s="77"/>
      <c r="E23" s="28"/>
      <c r="F23" s="77"/>
      <c r="G23" s="28"/>
      <c r="H23" s="28"/>
      <c r="I23" s="28"/>
      <c r="J23" s="28"/>
      <c r="K23" s="28"/>
      <c r="L23" s="24"/>
      <c r="M23" s="24"/>
      <c r="N23" s="24"/>
      <c r="O23" s="24"/>
      <c r="P23" s="24"/>
      <c r="Q23" s="24"/>
      <c r="R23" s="24"/>
    </row>
    <row r="24" spans="1:18" ht="15.75">
      <c r="A24" s="24" t="s">
        <v>45</v>
      </c>
      <c r="B24" s="78">
        <v>670</v>
      </c>
      <c r="C24" s="28"/>
      <c r="D24" s="77"/>
      <c r="E24" s="28"/>
      <c r="F24" s="81">
        <f>SUM(B24:D24)</f>
        <v>670</v>
      </c>
      <c r="G24" s="28"/>
      <c r="H24" s="28"/>
      <c r="I24" s="28"/>
      <c r="J24" s="28"/>
      <c r="K24" s="28"/>
      <c r="L24" s="24"/>
      <c r="M24" s="24"/>
      <c r="N24" s="24"/>
      <c r="O24" s="24"/>
      <c r="P24" s="24"/>
      <c r="Q24" s="24"/>
      <c r="R24" s="24"/>
    </row>
    <row r="25" spans="1:18" ht="15.75">
      <c r="A25" s="24"/>
      <c r="B25" s="28"/>
      <c r="C25" s="28"/>
      <c r="D25" s="77"/>
      <c r="E25" s="28"/>
      <c r="F25" s="77"/>
      <c r="G25" s="28"/>
      <c r="H25" s="28"/>
      <c r="I25" s="28"/>
      <c r="J25" s="28"/>
      <c r="K25" s="28"/>
      <c r="L25" s="24"/>
      <c r="M25" s="24"/>
      <c r="N25" s="24"/>
      <c r="O25" s="24"/>
      <c r="P25" s="24"/>
      <c r="Q25" s="24"/>
      <c r="R25" s="24"/>
    </row>
    <row r="26" spans="1:18" ht="16.5" thickBot="1">
      <c r="A26" s="24"/>
      <c r="B26" s="30">
        <f>SUM(B21:B25)</f>
        <v>63786</v>
      </c>
      <c r="C26" s="28"/>
      <c r="D26" s="80">
        <f>SUM(D21:D25)</f>
        <v>69</v>
      </c>
      <c r="E26" s="28"/>
      <c r="F26" s="80">
        <f>SUM(F21:F25)</f>
        <v>63855</v>
      </c>
      <c r="G26" s="28"/>
      <c r="H26" s="28"/>
      <c r="I26" s="28"/>
      <c r="J26" s="28"/>
      <c r="K26" s="28"/>
      <c r="L26" s="24"/>
      <c r="M26" s="24"/>
      <c r="N26" s="24"/>
      <c r="O26" s="24"/>
      <c r="P26" s="24"/>
      <c r="Q26" s="24"/>
      <c r="R26" s="24"/>
    </row>
    <row r="27" spans="1:18" ht="16.5" thickTop="1">
      <c r="A27" s="24"/>
      <c r="B27" s="48"/>
      <c r="C27" s="28"/>
      <c r="D27" s="48"/>
      <c r="E27" s="28"/>
      <c r="F27" s="48"/>
      <c r="G27" s="28"/>
      <c r="H27" s="28"/>
      <c r="I27" s="28"/>
      <c r="J27" s="28"/>
      <c r="K27" s="28"/>
      <c r="L27" s="24"/>
      <c r="M27" s="24"/>
      <c r="N27" s="24"/>
      <c r="O27" s="24"/>
      <c r="P27" s="24"/>
      <c r="Q27" s="24"/>
      <c r="R27" s="24"/>
    </row>
    <row r="28" spans="1:18" ht="15.75">
      <c r="A28" s="24"/>
      <c r="B28" s="48"/>
      <c r="C28" s="28"/>
      <c r="D28" s="48"/>
      <c r="E28" s="28"/>
      <c r="F28" s="48"/>
      <c r="G28" s="28"/>
      <c r="H28" s="28"/>
      <c r="I28" s="28"/>
      <c r="J28" s="28"/>
      <c r="K28" s="28"/>
      <c r="L28" s="24"/>
      <c r="M28" s="24"/>
      <c r="N28" s="24"/>
      <c r="O28" s="24"/>
      <c r="P28" s="24"/>
      <c r="Q28" s="24"/>
      <c r="R28" s="24"/>
    </row>
    <row r="29" spans="1:18" ht="15.75">
      <c r="A29" s="24"/>
      <c r="B29" s="26"/>
      <c r="C29" s="24"/>
      <c r="D29" s="24"/>
      <c r="E29" s="24"/>
      <c r="F29" s="26"/>
      <c r="G29" s="28"/>
      <c r="H29" s="28"/>
      <c r="I29" s="28"/>
      <c r="J29" s="28"/>
      <c r="K29" s="28"/>
      <c r="L29" s="24"/>
      <c r="M29" s="24"/>
      <c r="N29" s="24"/>
      <c r="O29" s="24"/>
      <c r="P29" s="24"/>
      <c r="Q29" s="24"/>
      <c r="R29" s="24"/>
    </row>
    <row r="30" spans="1:18" ht="15.75">
      <c r="A30" s="24"/>
      <c r="B30" s="25" t="s">
        <v>108</v>
      </c>
      <c r="C30" s="24"/>
      <c r="D30" s="26" t="s">
        <v>42</v>
      </c>
      <c r="E30" s="24"/>
      <c r="F30" s="25" t="s">
        <v>121</v>
      </c>
      <c r="G30" s="28"/>
      <c r="H30" s="28"/>
      <c r="I30" s="28"/>
      <c r="J30" s="28"/>
      <c r="K30" s="28"/>
      <c r="L30" s="24"/>
      <c r="M30" s="24"/>
      <c r="N30" s="24"/>
      <c r="O30" s="24"/>
      <c r="P30" s="24"/>
      <c r="Q30" s="24"/>
      <c r="R30" s="24"/>
    </row>
    <row r="31" spans="1:18" ht="15.75">
      <c r="A31" s="24"/>
      <c r="B31" s="26" t="s">
        <v>3</v>
      </c>
      <c r="C31" s="24"/>
      <c r="D31" s="26" t="s">
        <v>3</v>
      </c>
      <c r="E31" s="24"/>
      <c r="F31" s="26" t="s">
        <v>3</v>
      </c>
      <c r="G31" s="28"/>
      <c r="H31" s="28"/>
      <c r="I31" s="28"/>
      <c r="J31" s="28"/>
      <c r="K31" s="28"/>
      <c r="L31" s="24"/>
      <c r="M31" s="24"/>
      <c r="N31" s="24"/>
      <c r="O31" s="24"/>
      <c r="P31" s="24"/>
      <c r="Q31" s="24"/>
      <c r="R31" s="24"/>
    </row>
    <row r="32" spans="1:18" ht="15.75">
      <c r="A32" s="27" t="s">
        <v>43</v>
      </c>
      <c r="B32" s="24"/>
      <c r="C32" s="24"/>
      <c r="D32" s="24"/>
      <c r="E32" s="24"/>
      <c r="F32" s="24"/>
      <c r="G32" s="28"/>
      <c r="H32" s="28"/>
      <c r="I32" s="28"/>
      <c r="J32" s="28"/>
      <c r="K32" s="28"/>
      <c r="L32" s="24"/>
      <c r="M32" s="24"/>
      <c r="N32" s="24"/>
      <c r="O32" s="24"/>
      <c r="P32" s="24"/>
      <c r="Q32" s="24"/>
      <c r="R32" s="24"/>
    </row>
    <row r="33" spans="1:18" ht="15.75">
      <c r="A33" s="24"/>
      <c r="B33" s="24"/>
      <c r="C33" s="24"/>
      <c r="D33" s="24"/>
      <c r="E33" s="24"/>
      <c r="F33" s="24"/>
      <c r="G33" s="28"/>
      <c r="H33" s="28"/>
      <c r="I33" s="28"/>
      <c r="J33" s="28"/>
      <c r="K33" s="28"/>
      <c r="L33" s="24"/>
      <c r="M33" s="24"/>
      <c r="N33" s="24"/>
      <c r="O33" s="24"/>
      <c r="P33" s="24"/>
      <c r="Q33" s="24"/>
      <c r="R33" s="24"/>
    </row>
    <row r="34" spans="1:18" ht="15.75">
      <c r="A34" s="24" t="s">
        <v>64</v>
      </c>
      <c r="B34" s="28">
        <v>159975</v>
      </c>
      <c r="C34" s="28"/>
      <c r="D34" s="28"/>
      <c r="E34" s="28"/>
      <c r="F34" s="28">
        <f>+B34+D34</f>
        <v>159975</v>
      </c>
      <c r="G34" s="28"/>
      <c r="H34" s="28"/>
      <c r="I34" s="28"/>
      <c r="J34" s="28"/>
      <c r="K34" s="28"/>
      <c r="L34" s="24"/>
      <c r="M34" s="24"/>
      <c r="N34" s="24"/>
      <c r="O34" s="24"/>
      <c r="P34" s="24"/>
      <c r="Q34" s="24"/>
      <c r="R34" s="24"/>
    </row>
    <row r="35" spans="1:18" ht="15.75">
      <c r="A35" s="24" t="s">
        <v>44</v>
      </c>
      <c r="B35" s="28">
        <v>42787</v>
      </c>
      <c r="C35" s="28"/>
      <c r="D35" s="28"/>
      <c r="E35" s="28"/>
      <c r="F35" s="28">
        <f>+B35+D35</f>
        <v>42787</v>
      </c>
      <c r="G35" s="28"/>
      <c r="H35" s="28"/>
      <c r="I35" s="28"/>
      <c r="J35" s="28"/>
      <c r="K35" s="28"/>
      <c r="L35" s="24"/>
      <c r="M35" s="24"/>
      <c r="N35" s="24"/>
      <c r="O35" s="24"/>
      <c r="P35" s="24"/>
      <c r="Q35" s="24"/>
      <c r="R35" s="24"/>
    </row>
    <row r="36" spans="1:18" ht="15.75">
      <c r="A36" s="24" t="s">
        <v>45</v>
      </c>
      <c r="B36" s="28">
        <v>182</v>
      </c>
      <c r="C36" s="28"/>
      <c r="D36" s="57"/>
      <c r="E36" s="28"/>
      <c r="F36" s="28">
        <f>+B36+D36</f>
        <v>182</v>
      </c>
      <c r="G36" s="28"/>
      <c r="H36" s="28"/>
      <c r="I36" s="28"/>
      <c r="J36" s="28"/>
      <c r="K36" s="28"/>
      <c r="L36" s="24"/>
      <c r="M36" s="24"/>
      <c r="N36" s="24"/>
      <c r="O36" s="24"/>
      <c r="P36" s="24"/>
      <c r="Q36" s="24"/>
      <c r="R36" s="24"/>
    </row>
    <row r="37" spans="1:18" ht="15.75">
      <c r="A37" s="24" t="s">
        <v>46</v>
      </c>
      <c r="B37" s="28">
        <v>2363</v>
      </c>
      <c r="C37" s="28"/>
      <c r="D37" s="77">
        <f>-237</f>
        <v>-237</v>
      </c>
      <c r="E37" s="28"/>
      <c r="F37" s="28">
        <f>+B37+D37</f>
        <v>2126</v>
      </c>
      <c r="G37" s="28"/>
      <c r="H37" s="28"/>
      <c r="I37" s="28"/>
      <c r="J37" s="28"/>
      <c r="K37" s="28"/>
      <c r="L37" s="24"/>
      <c r="M37" s="24"/>
      <c r="N37" s="24"/>
      <c r="O37" s="24"/>
      <c r="P37" s="24"/>
      <c r="Q37" s="24"/>
      <c r="R37" s="24"/>
    </row>
    <row r="38" spans="1:18" ht="15.75">
      <c r="A38" s="24" t="s">
        <v>47</v>
      </c>
      <c r="B38" s="77">
        <f>-75071</f>
        <v>-75071</v>
      </c>
      <c r="C38" s="77"/>
      <c r="D38" s="77">
        <f>-199</f>
        <v>-199</v>
      </c>
      <c r="E38" s="77"/>
      <c r="F38" s="77">
        <f>+B38+D38</f>
        <v>-75270</v>
      </c>
      <c r="G38" s="28"/>
      <c r="H38" s="28"/>
      <c r="I38" s="28"/>
      <c r="J38" s="28"/>
      <c r="K38" s="28"/>
      <c r="L38" s="24"/>
      <c r="M38" s="24"/>
      <c r="N38" s="24"/>
      <c r="O38" s="24"/>
      <c r="P38" s="24"/>
      <c r="Q38" s="24"/>
      <c r="R38" s="24"/>
    </row>
    <row r="39" spans="1:18" ht="15.75">
      <c r="A39" s="24"/>
      <c r="B39" s="77"/>
      <c r="C39" s="77"/>
      <c r="D39" s="77"/>
      <c r="E39" s="77"/>
      <c r="F39" s="77"/>
      <c r="G39" s="28"/>
      <c r="H39" s="28"/>
      <c r="I39" s="28"/>
      <c r="J39" s="28"/>
      <c r="K39" s="28"/>
      <c r="L39" s="24"/>
      <c r="M39" s="24"/>
      <c r="N39" s="24"/>
      <c r="O39" s="24"/>
      <c r="P39" s="24"/>
      <c r="Q39" s="24"/>
      <c r="R39" s="24"/>
    </row>
    <row r="40" spans="1:18" ht="15.75">
      <c r="A40" s="24"/>
      <c r="B40" s="79">
        <f>SUM(B34:B38)</f>
        <v>130236</v>
      </c>
      <c r="C40" s="77"/>
      <c r="D40" s="79">
        <f>SUM(D34:D38)</f>
        <v>-436</v>
      </c>
      <c r="E40" s="77"/>
      <c r="F40" s="79">
        <f>SUM(F34:F38)</f>
        <v>129800</v>
      </c>
      <c r="G40" s="28"/>
      <c r="H40" s="28"/>
      <c r="I40" s="28"/>
      <c r="J40" s="28"/>
      <c r="K40" s="28"/>
      <c r="L40" s="24"/>
      <c r="M40" s="24"/>
      <c r="N40" s="24"/>
      <c r="O40" s="24"/>
      <c r="P40" s="24"/>
      <c r="Q40" s="24"/>
      <c r="R40" s="24"/>
    </row>
    <row r="41" spans="1:18" ht="15.75">
      <c r="A41" s="27" t="s">
        <v>48</v>
      </c>
      <c r="B41" s="77"/>
      <c r="C41" s="77"/>
      <c r="D41" s="77"/>
      <c r="E41" s="77"/>
      <c r="F41" s="77"/>
      <c r="G41" s="28"/>
      <c r="H41" s="28"/>
      <c r="I41" s="28"/>
      <c r="J41" s="28"/>
      <c r="K41" s="28"/>
      <c r="L41" s="24"/>
      <c r="M41" s="24"/>
      <c r="N41" s="24"/>
      <c r="O41" s="24"/>
      <c r="P41" s="24"/>
      <c r="Q41" s="24"/>
      <c r="R41" s="24"/>
    </row>
    <row r="42" spans="1:18" ht="15.75">
      <c r="A42" s="24"/>
      <c r="B42" s="77"/>
      <c r="C42" s="77"/>
      <c r="D42" s="77"/>
      <c r="E42" s="77"/>
      <c r="F42" s="77"/>
      <c r="G42" s="28"/>
      <c r="H42" s="28"/>
      <c r="I42" s="28"/>
      <c r="J42" s="28"/>
      <c r="K42" s="28"/>
      <c r="L42" s="24"/>
      <c r="M42" s="24"/>
      <c r="N42" s="24"/>
      <c r="O42" s="24"/>
      <c r="P42" s="24"/>
      <c r="Q42" s="24"/>
      <c r="R42" s="24"/>
    </row>
    <row r="43" spans="1:18" ht="15.75">
      <c r="A43" s="24" t="s">
        <v>45</v>
      </c>
      <c r="B43" s="77">
        <v>670</v>
      </c>
      <c r="C43" s="77"/>
      <c r="D43" s="77"/>
      <c r="E43" s="77"/>
      <c r="F43" s="77">
        <f>SUM(B43:D43)</f>
        <v>670</v>
      </c>
      <c r="G43" s="28"/>
      <c r="H43" s="28"/>
      <c r="I43" s="28"/>
      <c r="J43" s="28"/>
      <c r="K43" s="28"/>
      <c r="L43" s="24"/>
      <c r="M43" s="24"/>
      <c r="N43" s="24"/>
      <c r="O43" s="24"/>
      <c r="P43" s="24"/>
      <c r="Q43" s="24"/>
      <c r="R43" s="24"/>
    </row>
    <row r="44" spans="1:18" ht="15.75">
      <c r="A44" s="24"/>
      <c r="B44" s="77"/>
      <c r="C44" s="77"/>
      <c r="D44" s="77"/>
      <c r="E44" s="77"/>
      <c r="F44" s="77"/>
      <c r="G44" s="28"/>
      <c r="H44" s="28"/>
      <c r="I44" s="28"/>
      <c r="J44" s="28"/>
      <c r="K44" s="28"/>
      <c r="L44" s="24"/>
      <c r="M44" s="24"/>
      <c r="N44" s="24"/>
      <c r="O44" s="24"/>
      <c r="P44" s="24"/>
      <c r="Q44" s="24"/>
      <c r="R44" s="24"/>
    </row>
    <row r="45" spans="1:18" ht="16.5" thickBot="1">
      <c r="A45" s="24"/>
      <c r="B45" s="80">
        <f>SUM(B40:B44)</f>
        <v>130906</v>
      </c>
      <c r="C45" s="77"/>
      <c r="D45" s="80">
        <f>SUM(D40:D44)</f>
        <v>-436</v>
      </c>
      <c r="E45" s="77"/>
      <c r="F45" s="80">
        <f>SUM(F40:F44)</f>
        <v>130470</v>
      </c>
      <c r="G45" s="28"/>
      <c r="H45" s="28"/>
      <c r="I45" s="28"/>
      <c r="J45" s="28"/>
      <c r="K45" s="28"/>
      <c r="L45" s="24"/>
      <c r="M45" s="24"/>
      <c r="N45" s="24"/>
      <c r="O45" s="24"/>
      <c r="P45" s="24"/>
      <c r="Q45" s="24"/>
      <c r="R45" s="24"/>
    </row>
    <row r="46" spans="1:18" ht="16.5" thickTop="1">
      <c r="A46" s="24"/>
      <c r="B46" s="48"/>
      <c r="C46" s="28"/>
      <c r="D46" s="48"/>
      <c r="E46" s="28"/>
      <c r="F46" s="48"/>
      <c r="G46" s="28"/>
      <c r="H46" s="28"/>
      <c r="I46" s="28"/>
      <c r="J46" s="28"/>
      <c r="K46" s="28"/>
      <c r="L46" s="24"/>
      <c r="M46" s="24"/>
      <c r="N46" s="24"/>
      <c r="O46" s="24"/>
      <c r="P46" s="24"/>
      <c r="Q46" s="24"/>
      <c r="R46" s="24"/>
    </row>
    <row r="47" spans="1:18" ht="15.75">
      <c r="A47" s="24"/>
      <c r="B47" s="48"/>
      <c r="C47" s="28"/>
      <c r="D47" s="48"/>
      <c r="E47" s="28"/>
      <c r="F47" s="48"/>
      <c r="G47" s="28"/>
      <c r="H47" s="28"/>
      <c r="I47" s="28"/>
      <c r="J47" s="28"/>
      <c r="K47" s="28"/>
      <c r="L47" s="24"/>
      <c r="M47" s="24"/>
      <c r="N47" s="24"/>
      <c r="O47" s="24"/>
      <c r="P47" s="24"/>
      <c r="Q47" s="24"/>
      <c r="R47" s="24"/>
    </row>
    <row r="48" spans="1:18" ht="15.75">
      <c r="A48" s="24"/>
      <c r="B48" s="48"/>
      <c r="C48" s="28"/>
      <c r="D48" s="48"/>
      <c r="E48" s="28"/>
      <c r="F48" s="48"/>
      <c r="G48" s="28"/>
      <c r="H48" s="28"/>
      <c r="I48" s="28"/>
      <c r="J48" s="28"/>
      <c r="K48" s="28"/>
      <c r="L48" s="24"/>
      <c r="M48" s="24"/>
      <c r="N48" s="24"/>
      <c r="O48" s="24"/>
      <c r="P48" s="24"/>
      <c r="Q48" s="24"/>
      <c r="R48" s="24"/>
    </row>
    <row r="49" spans="1:18" ht="15.75">
      <c r="A49" s="22" t="s">
        <v>53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5.75">
      <c r="A50" s="22" t="s">
        <v>99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5.75">
      <c r="A51" s="24"/>
      <c r="B51" s="24"/>
      <c r="C51" s="24"/>
      <c r="D51" s="24"/>
      <c r="E51" s="24"/>
      <c r="F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5.75">
      <c r="A52" s="24"/>
      <c r="B52" s="24"/>
      <c r="C52" s="24"/>
      <c r="D52" s="24"/>
      <c r="E52" s="24"/>
      <c r="F52" s="32"/>
      <c r="G52" s="93" t="s">
        <v>104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5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5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5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5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5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5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5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5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5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5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5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5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5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5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5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5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15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15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97" right="0.25" top="0.28" bottom="0.22" header="0.17" footer="0.17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POLY GLASS FIBRE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RESULTS </dc:title>
  <dc:subject/>
  <dc:creator>ENET CORPORATE SERVICES SDN BHD</dc:creator>
  <cp:keywords/>
  <dc:description/>
  <cp:lastModifiedBy>enet</cp:lastModifiedBy>
  <cp:lastPrinted>2006-07-13T01:41:23Z</cp:lastPrinted>
  <dcterms:created xsi:type="dcterms:W3CDTF">1999-09-09T14:10:21Z</dcterms:created>
  <dcterms:modified xsi:type="dcterms:W3CDTF">2006-07-17T07:38:07Z</dcterms:modified>
  <cp:category/>
  <cp:version/>
  <cp:contentType/>
  <cp:contentStatus/>
</cp:coreProperties>
</file>