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P&amp;L " sheetId="1" r:id="rId1"/>
    <sheet name="BS" sheetId="2" r:id="rId2"/>
    <sheet name="Equity" sheetId="3" r:id="rId3"/>
    <sheet name="Cashflow " sheetId="4" r:id="rId4"/>
  </sheets>
  <externalReferences>
    <externalReference r:id="rId7"/>
  </externalReferences>
  <definedNames>
    <definedName name="_xlnm.Print_Area" localSheetId="0">'P&amp;L '!$A$1:$K$68</definedName>
    <definedName name="_xlnm.Print_Titles" localSheetId="3">'Cashflow '!$1:$7</definedName>
  </definedNames>
  <calcPr fullCalcOnLoad="1"/>
</workbook>
</file>

<file path=xl/sharedStrings.xml><?xml version="1.0" encoding="utf-8"?>
<sst xmlns="http://schemas.openxmlformats.org/spreadsheetml/2006/main" count="178" uniqueCount="142">
  <si>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</si>
  <si>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</si>
  <si>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</si>
  <si>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</si>
  <si>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</si>
  <si>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</si>
  <si>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</si>
  <si>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</si>
  <si>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</si>
  <si>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</si>
  <si>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</si>
  <si>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</si>
  <si>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</si>
  <si>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</si>
  <si>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</si>
  <si>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</si>
  <si>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</si>
  <si>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</si>
  <si>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</si>
  <si>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</si>
  <si>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</si>
  <si>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</si>
  <si>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</si>
  <si>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</si>
  <si>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</si>
  <si>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</si>
  <si>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</si>
  <si>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</si>
  <si>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</si>
  <si>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</si>
  <si>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</si>
  <si>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</si>
  <si>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</si>
  <si>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>Basic (based on ordinary shares of RM1 each) (sen)</t>
  </si>
  <si>
    <t xml:space="preserve">     Tax refundable</t>
  </si>
  <si>
    <t>Intangible Assets</t>
  </si>
  <si>
    <t xml:space="preserve">     Reserve on Consolidation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</si>
  <si>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</si>
  <si>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</si>
  <si>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</si>
  <si>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</si>
  <si>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</si>
  <si>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</si>
  <si>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</si>
  <si>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</si>
  <si>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</si>
  <si>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</si>
  <si>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</si>
  <si>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</si>
  <si>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</si>
  <si>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</si>
  <si>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</si>
  <si>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</si>
  <si>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</si>
  <si>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</si>
  <si>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</si>
  <si>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Hire purchase obligations</t>
  </si>
  <si>
    <t>(The effects of anti dilutive potential ordinary shares are ignored in calculating diluted loss per share in accordance with MASB Standard No. 13</t>
  </si>
  <si>
    <t xml:space="preserve"> on Earnings per share)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</si>
  <si>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</si>
  <si>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</si>
  <si>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</si>
  <si>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</si>
  <si>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</si>
  <si>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</si>
  <si>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</si>
  <si>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</si>
  <si>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</si>
  <si>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</si>
  <si>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</si>
  <si>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RM'000</t>
  </si>
  <si>
    <t xml:space="preserve">                 accordance with MASB 26, Interim Financial Reporting.</t>
  </si>
  <si>
    <t xml:space="preserve">     Note :  There are no comparative figures as this is the interim financial report prepared in 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</si>
  <si>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</si>
  <si>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</si>
  <si>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</si>
  <si>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</si>
  <si>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>28 Feb 2003</t>
  </si>
  <si>
    <t xml:space="preserve">     Provision for liquidated damages</t>
  </si>
  <si>
    <t xml:space="preserve"> Annual Financial Report for the year ended 28 February 2003)</t>
  </si>
  <si>
    <t xml:space="preserve"> Unaudited Condensed Consolidated Income Statements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</si>
  <si>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</si>
  <si>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</si>
  <si>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</si>
  <si>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</si>
  <si>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</si>
  <si>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</si>
  <si>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</si>
  <si>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 per share:</t>
  </si>
  <si>
    <t>Fully diluted  (based on ordinary shares of RM1 each)  (sen)</t>
  </si>
  <si>
    <t>Control</t>
  </si>
  <si>
    <t xml:space="preserve"> conjunction with the Annual Financial Report for the year ended 28 February 2003)</t>
  </si>
  <si>
    <t>28 February 2003</t>
  </si>
  <si>
    <t>Profit/(Loss) before taxation</t>
  </si>
  <si>
    <t xml:space="preserve">     Depreciation</t>
  </si>
  <si>
    <t xml:space="preserve">     Plant and equipment written off</t>
  </si>
  <si>
    <t xml:space="preserve">     Interest income</t>
  </si>
  <si>
    <t xml:space="preserve">     Interest expense</t>
  </si>
  <si>
    <t xml:space="preserve">     Tax paid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</si>
  <si>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</si>
  <si>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</si>
  <si>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</si>
  <si>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</si>
  <si>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</si>
  <si>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</si>
  <si>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>For the Period Ended 31 August 2003</t>
  </si>
  <si>
    <t>at 31 August 2003</t>
  </si>
  <si>
    <t>31 Aug 2003</t>
  </si>
  <si>
    <t>31 August 2003</t>
  </si>
  <si>
    <t>31 August 2002</t>
  </si>
  <si>
    <t>FOR THE PERIOD ENDED 31 AUGUST 2003</t>
  </si>
  <si>
    <t xml:space="preserve"> Unaudited Condensed Consolidated Cash Flow Statement</t>
  </si>
  <si>
    <t>CASH FLOWS FROM OPERATING ACTIVITIES</t>
  </si>
  <si>
    <t>Adjustments for :</t>
  </si>
  <si>
    <t xml:space="preserve">     Loss on disposal of plant and equipment</t>
  </si>
  <si>
    <t>Operating profit before working capital changes</t>
  </si>
  <si>
    <t xml:space="preserve">     Development-in-progress</t>
  </si>
  <si>
    <t xml:space="preserve">     Trade and other receivables</t>
  </si>
  <si>
    <t xml:space="preserve">     Trade and other payables</t>
  </si>
  <si>
    <t>Net cash used in operating activities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</si>
  <si>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</si>
  <si>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</si>
  <si>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</si>
  <si>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</si>
  <si>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</si>
  <si>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</si>
  <si>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</si>
  <si>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conjunction with the Annual Financial Report for the year ended 28 February 2003)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</si>
  <si>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</si>
  <si>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</si>
  <si>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</si>
  <si>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</si>
  <si>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</si>
  <si>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    Repayment of shareholder borrowings</t>
  </si>
  <si>
    <t xml:space="preserve">     Short term borrowings, net</t>
  </si>
  <si>
    <t xml:space="preserve"> Net increase in cash and cash equivalents</t>
  </si>
  <si>
    <t>Effects of exchange differences on cash and cash equivalents</t>
  </si>
  <si>
    <t>PGF-1</t>
  </si>
  <si>
    <t>PGF-2</t>
  </si>
  <si>
    <t>PGF-3</t>
  </si>
  <si>
    <t>PGF-4</t>
  </si>
  <si>
    <t>PGF-5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</si>
</sst>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</numFmts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6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43" fontId="1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7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3" fontId="13" fillId="0" borderId="0" xfId="15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left"/>
    </xf>
    <xf numFmtId="173" fontId="1" fillId="0" borderId="8" xfId="15" applyNumberFormat="1" applyFont="1" applyBorder="1" applyAlignment="1">
      <alignment horizontal="left"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15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7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  <row r="54">
          <cell r="V54">
            <v>1140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6"/>
  <sheetViews>
    <sheetView zoomScale="75" zoomScaleNormal="75" workbookViewId="0" topLeftCell="E53">
      <selection activeCell="J66" sqref="J66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4.28125" style="1" hidden="1" customWidth="1"/>
    <col min="5" max="5" width="49.28125" style="1" customWidth="1"/>
    <col min="6" max="6" width="17.28125" style="1" customWidth="1"/>
    <col min="7" max="7" width="16.7109375" style="1" customWidth="1"/>
    <col min="8" max="8" width="3.7109375" style="1" customWidth="1"/>
    <col min="9" max="9" width="20.140625" style="1" customWidth="1"/>
    <col min="10" max="10" width="20.8515625" style="1" customWidth="1"/>
    <col min="11" max="11" width="3.7109375" style="1" customWidth="1"/>
    <col min="12" max="56" width="9.140625" style="1" customWidth="1"/>
  </cols>
  <sheetData>
    <row r="1" spans="1:11" ht="12.75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56" s="44" customFormat="1" ht="12.75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44" customFormat="1" ht="12.75">
      <c r="A4" s="61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44" customFormat="1" ht="12.75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44" customFormat="1" ht="12.75">
      <c r="A6" s="45"/>
      <c r="B6" s="13"/>
      <c r="C6" s="13"/>
      <c r="D6" s="12"/>
      <c r="E6" s="12"/>
      <c r="F6" s="12"/>
      <c r="G6" s="12"/>
      <c r="H6" s="12"/>
      <c r="I6" s="12"/>
      <c r="J6" s="12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44" customFormat="1" ht="15.75">
      <c r="A7" s="60" t="s">
        <v>80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44" customFormat="1" ht="12.75">
      <c r="A8" s="61" t="s">
        <v>105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3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32"/>
      <c r="B10" s="13"/>
      <c r="C10" s="13"/>
      <c r="D10" s="13"/>
      <c r="E10" s="13"/>
      <c r="K10" s="13"/>
    </row>
    <row r="11" spans="1:11" ht="12.75">
      <c r="A11" s="32"/>
      <c r="B11" s="13"/>
      <c r="C11" s="13"/>
      <c r="D11" s="13"/>
      <c r="E11" s="13"/>
      <c r="F11" s="61" t="s">
        <v>29</v>
      </c>
      <c r="G11" s="61"/>
      <c r="H11" s="13"/>
      <c r="I11" s="61" t="s">
        <v>30</v>
      </c>
      <c r="J11" s="61"/>
      <c r="K11" s="13"/>
    </row>
    <row r="12" spans="1:11" ht="12.75">
      <c r="A12" s="32"/>
      <c r="B12" s="13"/>
      <c r="C12" s="13"/>
      <c r="D12" s="13"/>
      <c r="E12" s="13"/>
      <c r="F12" s="12" t="s">
        <v>2</v>
      </c>
      <c r="G12" s="12" t="s">
        <v>28</v>
      </c>
      <c r="H12" s="22"/>
      <c r="I12" s="12" t="s">
        <v>2</v>
      </c>
      <c r="J12" s="12" t="s">
        <v>28</v>
      </c>
      <c r="K12" s="13"/>
    </row>
    <row r="13" spans="1:11" ht="12.75">
      <c r="A13" s="32"/>
      <c r="B13" s="13"/>
      <c r="C13" s="13"/>
      <c r="D13" s="13"/>
      <c r="E13" s="13"/>
      <c r="F13" s="12" t="s">
        <v>1</v>
      </c>
      <c r="G13" s="12" t="s">
        <v>1</v>
      </c>
      <c r="H13" s="22"/>
      <c r="I13" s="12" t="s">
        <v>3</v>
      </c>
      <c r="J13" s="12" t="s">
        <v>3</v>
      </c>
      <c r="K13" s="13"/>
    </row>
    <row r="14" spans="1:11" ht="12.75">
      <c r="A14" s="32"/>
      <c r="B14" s="13"/>
      <c r="C14" s="13"/>
      <c r="D14" s="13"/>
      <c r="E14" s="13"/>
      <c r="F14" s="23" t="s">
        <v>108</v>
      </c>
      <c r="G14" s="23" t="s">
        <v>109</v>
      </c>
      <c r="H14" s="12"/>
      <c r="I14" s="24" t="str">
        <f>+F14</f>
        <v>31 August 2003</v>
      </c>
      <c r="J14" s="24" t="str">
        <f>+G14</f>
        <v>31 August 2002</v>
      </c>
      <c r="K14" s="13"/>
    </row>
    <row r="15" spans="1:11" ht="12.75">
      <c r="A15" s="32"/>
      <c r="B15" s="13"/>
      <c r="C15" s="13"/>
      <c r="D15" s="13"/>
      <c r="E15" s="13"/>
      <c r="F15" s="12" t="s">
        <v>4</v>
      </c>
      <c r="G15" s="12" t="s">
        <v>4</v>
      </c>
      <c r="H15" s="22"/>
      <c r="I15" s="12" t="s">
        <v>4</v>
      </c>
      <c r="J15" s="12" t="s">
        <v>4</v>
      </c>
      <c r="K15" s="13"/>
    </row>
    <row r="16" spans="1:11" ht="12.75">
      <c r="A16" s="32"/>
      <c r="B16" s="13"/>
      <c r="C16" s="13"/>
      <c r="D16" s="13"/>
      <c r="E16" s="13"/>
      <c r="F16" s="12" t="s">
        <v>25</v>
      </c>
      <c r="G16" s="12" t="s">
        <v>25</v>
      </c>
      <c r="H16" s="22"/>
      <c r="I16" s="12" t="s">
        <v>25</v>
      </c>
      <c r="J16" s="12" t="s">
        <v>25</v>
      </c>
      <c r="K16" s="13"/>
    </row>
    <row r="17" spans="1:11" ht="12.75">
      <c r="A17" s="32"/>
      <c r="B17" s="13"/>
      <c r="C17" s="13"/>
      <c r="D17" s="13"/>
      <c r="E17" s="13"/>
      <c r="F17" s="13"/>
      <c r="G17" s="13"/>
      <c r="H17" s="13"/>
      <c r="I17" s="13"/>
      <c r="J17" s="16"/>
      <c r="K17" s="13"/>
    </row>
    <row r="18" spans="1:11" ht="12.75">
      <c r="A18" s="32"/>
      <c r="B18" s="13"/>
      <c r="C18" s="13"/>
      <c r="D18" s="13"/>
      <c r="E18" s="13" t="s">
        <v>43</v>
      </c>
      <c r="F18" s="15">
        <v>7659</v>
      </c>
      <c r="G18" s="15">
        <v>6848</v>
      </c>
      <c r="H18" s="15"/>
      <c r="I18" s="15">
        <v>14666</v>
      </c>
      <c r="J18" s="15">
        <v>12254</v>
      </c>
      <c r="K18" s="13"/>
    </row>
    <row r="19" spans="1:11" ht="12.75">
      <c r="A19" s="32"/>
      <c r="B19" s="13"/>
      <c r="C19" s="13"/>
      <c r="D19" s="13"/>
      <c r="E19" s="13"/>
      <c r="F19" s="15"/>
      <c r="G19" s="15"/>
      <c r="H19" s="15"/>
      <c r="I19" s="15"/>
      <c r="J19" s="15"/>
      <c r="K19" s="13"/>
    </row>
    <row r="20" spans="1:11" ht="12.75">
      <c r="A20" s="32"/>
      <c r="B20" s="13"/>
      <c r="C20" s="13"/>
      <c r="D20" s="13"/>
      <c r="E20" s="13" t="s">
        <v>81</v>
      </c>
      <c r="F20" s="15">
        <f>-F18-F22+F25</f>
        <v>-6697</v>
      </c>
      <c r="G20" s="15">
        <f>-G18-G22+G25</f>
        <v>-29069</v>
      </c>
      <c r="H20" s="15"/>
      <c r="I20" s="15">
        <f>-I18-I22+I25</f>
        <v>-14355</v>
      </c>
      <c r="J20" s="15">
        <f>-J18-J22+J25</f>
        <v>-34425</v>
      </c>
      <c r="K20" s="13"/>
    </row>
    <row r="21" spans="1:11" ht="12.75">
      <c r="A21" s="32"/>
      <c r="B21" s="13"/>
      <c r="C21" s="13"/>
      <c r="D21" s="13"/>
      <c r="E21" s="13"/>
      <c r="F21" s="15"/>
      <c r="G21" s="15"/>
      <c r="H21" s="15"/>
      <c r="I21" s="15"/>
      <c r="J21" s="15"/>
      <c r="K21" s="13"/>
    </row>
    <row r="22" spans="1:11" ht="12.75">
      <c r="A22" s="32"/>
      <c r="B22" s="13"/>
      <c r="C22" s="13"/>
      <c r="D22" s="13"/>
      <c r="E22" s="13" t="s">
        <v>82</v>
      </c>
      <c r="F22" s="46">
        <f>12+13</f>
        <v>25</v>
      </c>
      <c r="G22" s="46">
        <v>72</v>
      </c>
      <c r="H22" s="15"/>
      <c r="I22" s="46">
        <f>46+15</f>
        <v>61</v>
      </c>
      <c r="J22" s="46">
        <v>194</v>
      </c>
      <c r="K22" s="13"/>
    </row>
    <row r="23" spans="1:11" ht="12.75">
      <c r="A23" s="32"/>
      <c r="B23" s="13"/>
      <c r="C23" s="13"/>
      <c r="D23" s="13"/>
      <c r="E23" s="13"/>
      <c r="F23" s="47"/>
      <c r="G23" s="47"/>
      <c r="H23" s="15"/>
      <c r="I23" s="47"/>
      <c r="J23" s="47"/>
      <c r="K23" s="13"/>
    </row>
    <row r="24" spans="1:11" ht="12.75">
      <c r="A24" s="32"/>
      <c r="B24" s="13"/>
      <c r="C24" s="13"/>
      <c r="D24" s="13"/>
      <c r="E24" s="13"/>
      <c r="F24" s="46"/>
      <c r="G24" s="46"/>
      <c r="H24" s="15"/>
      <c r="I24" s="46"/>
      <c r="J24" s="46"/>
      <c r="K24" s="13"/>
    </row>
    <row r="25" spans="1:11" ht="12.75">
      <c r="A25" s="32"/>
      <c r="B25" s="13"/>
      <c r="C25" s="13"/>
      <c r="D25" s="13"/>
      <c r="E25" s="13" t="s">
        <v>83</v>
      </c>
      <c r="F25" s="15">
        <v>987</v>
      </c>
      <c r="G25" s="15">
        <f>-35228+4704+8375</f>
        <v>-22149</v>
      </c>
      <c r="H25" s="15"/>
      <c r="I25" s="15">
        <v>372</v>
      </c>
      <c r="J25" s="15">
        <f>-35522+5170+8375</f>
        <v>-21977</v>
      </c>
      <c r="K25" s="13"/>
    </row>
    <row r="26" spans="1:11" ht="12.75" hidden="1">
      <c r="A26" s="32"/>
      <c r="B26" s="13" t="s">
        <v>90</v>
      </c>
      <c r="C26" s="13"/>
      <c r="D26" s="13"/>
      <c r="E26" s="13"/>
      <c r="F26" s="15">
        <f>SUM(F18:F23)</f>
        <v>987</v>
      </c>
      <c r="G26" s="15">
        <f>SUM(G18:G23)</f>
        <v>-22149</v>
      </c>
      <c r="H26" s="15"/>
      <c r="I26" s="15">
        <f>SUM(I18:I23)</f>
        <v>372</v>
      </c>
      <c r="J26" s="15">
        <f>SUM(J18:J23)</f>
        <v>-21977</v>
      </c>
      <c r="K26" s="13"/>
    </row>
    <row r="27" spans="1:11" ht="12.75">
      <c r="A27" s="32"/>
      <c r="B27" s="13"/>
      <c r="C27" s="13"/>
      <c r="D27" s="13"/>
      <c r="E27" s="13"/>
      <c r="F27" s="15"/>
      <c r="G27" s="15"/>
      <c r="H27" s="15"/>
      <c r="I27" s="15"/>
      <c r="J27" s="15"/>
      <c r="K27" s="13"/>
    </row>
    <row r="28" spans="1:11" ht="12.75">
      <c r="A28" s="32"/>
      <c r="B28" s="13"/>
      <c r="C28" s="13"/>
      <c r="D28" s="13"/>
      <c r="E28" s="13" t="s">
        <v>44</v>
      </c>
      <c r="F28" s="15">
        <v>-662</v>
      </c>
      <c r="G28" s="15">
        <v>-4704</v>
      </c>
      <c r="H28" s="15"/>
      <c r="I28" s="15">
        <v>-1367</v>
      </c>
      <c r="J28" s="15">
        <v>-5170</v>
      </c>
      <c r="K28" s="13"/>
    </row>
    <row r="29" spans="1:11" ht="12.75">
      <c r="A29" s="32"/>
      <c r="B29" s="13"/>
      <c r="C29" s="13"/>
      <c r="D29" s="13"/>
      <c r="E29" s="13"/>
      <c r="F29" s="15"/>
      <c r="G29" s="15"/>
      <c r="H29" s="15"/>
      <c r="I29" s="15"/>
      <c r="J29" s="15"/>
      <c r="K29" s="13"/>
    </row>
    <row r="30" spans="1:11" ht="12.75">
      <c r="A30" s="32"/>
      <c r="B30" s="13"/>
      <c r="C30" s="13"/>
      <c r="D30" s="13"/>
      <c r="E30" s="13" t="s">
        <v>128</v>
      </c>
      <c r="F30" s="46">
        <v>0</v>
      </c>
      <c r="G30" s="46">
        <v>-8375</v>
      </c>
      <c r="H30" s="15"/>
      <c r="I30" s="46">
        <v>0</v>
      </c>
      <c r="J30" s="46">
        <v>-8375</v>
      </c>
      <c r="K30" s="13"/>
    </row>
    <row r="31" spans="1:11" ht="12.75">
      <c r="A31" s="32"/>
      <c r="B31" s="13"/>
      <c r="C31" s="13"/>
      <c r="D31" s="13"/>
      <c r="E31" s="13"/>
      <c r="F31" s="15"/>
      <c r="G31" s="15"/>
      <c r="H31" s="15"/>
      <c r="I31" s="15"/>
      <c r="J31" s="15"/>
      <c r="K31" s="13"/>
    </row>
    <row r="32" spans="1:11" ht="12.75">
      <c r="A32" s="32"/>
      <c r="B32" s="13"/>
      <c r="C32" s="13"/>
      <c r="D32" s="13"/>
      <c r="F32" s="11"/>
      <c r="G32" s="11"/>
      <c r="H32" s="15"/>
      <c r="I32" s="11"/>
      <c r="J32" s="11"/>
      <c r="K32" s="13"/>
    </row>
    <row r="33" spans="1:13" ht="12.75">
      <c r="A33" s="32"/>
      <c r="B33" s="13"/>
      <c r="C33" s="13"/>
      <c r="D33" s="13"/>
      <c r="E33" s="13" t="s">
        <v>84</v>
      </c>
      <c r="F33" s="15">
        <f>+F30+F28+F25</f>
        <v>325</v>
      </c>
      <c r="G33" s="15">
        <f>+G30+G28+G25</f>
        <v>-35228</v>
      </c>
      <c r="H33" s="15"/>
      <c r="I33" s="15">
        <f>+I28+I25+I30</f>
        <v>-995</v>
      </c>
      <c r="J33" s="15">
        <f>+J28+J25+J30</f>
        <v>-35522</v>
      </c>
      <c r="K33" s="13"/>
      <c r="M33" s="28"/>
    </row>
    <row r="34" spans="1:11" ht="12.75">
      <c r="A34" s="32"/>
      <c r="B34" s="13"/>
      <c r="C34" s="13"/>
      <c r="D34" s="13"/>
      <c r="E34" s="13"/>
      <c r="F34" s="15"/>
      <c r="G34" s="15"/>
      <c r="H34" s="15"/>
      <c r="I34" s="15"/>
      <c r="J34" s="15"/>
      <c r="K34" s="13"/>
    </row>
    <row r="35" spans="1:11" ht="12.75">
      <c r="A35" s="32"/>
      <c r="B35" s="13"/>
      <c r="C35" s="13"/>
      <c r="D35" s="13"/>
      <c r="E35" s="13" t="s">
        <v>85</v>
      </c>
      <c r="F35" s="15">
        <v>53</v>
      </c>
      <c r="G35" s="15">
        <v>-240</v>
      </c>
      <c r="H35" s="15"/>
      <c r="I35" s="15">
        <v>53</v>
      </c>
      <c r="J35" s="15">
        <v>-482</v>
      </c>
      <c r="K35" s="13"/>
    </row>
    <row r="36" spans="1:11" ht="12.75">
      <c r="A36" s="32"/>
      <c r="B36" s="13"/>
      <c r="C36" s="13"/>
      <c r="D36" s="13"/>
      <c r="E36" s="13"/>
      <c r="F36" s="15"/>
      <c r="G36" s="15"/>
      <c r="H36" s="15"/>
      <c r="I36" s="15"/>
      <c r="J36" s="15"/>
      <c r="K36" s="13"/>
    </row>
    <row r="37" spans="1:11" ht="12.75">
      <c r="A37" s="32"/>
      <c r="B37" s="13"/>
      <c r="C37" s="13"/>
      <c r="D37" s="13"/>
      <c r="F37" s="11"/>
      <c r="G37" s="11"/>
      <c r="H37" s="15"/>
      <c r="I37" s="11"/>
      <c r="J37" s="11"/>
      <c r="K37" s="13"/>
    </row>
    <row r="38" spans="1:11" ht="12.75">
      <c r="A38" s="32"/>
      <c r="B38" s="13"/>
      <c r="C38" s="13"/>
      <c r="D38" s="13"/>
      <c r="E38" s="13" t="s">
        <v>86</v>
      </c>
      <c r="F38" s="15">
        <f>SUM(F33:F36)</f>
        <v>378</v>
      </c>
      <c r="G38" s="15">
        <f>SUM(G33:G36)</f>
        <v>-35468</v>
      </c>
      <c r="H38" s="15"/>
      <c r="I38" s="15">
        <f>SUM(I33:I36)</f>
        <v>-942</v>
      </c>
      <c r="J38" s="15">
        <f>SUM(J33:J36)</f>
        <v>-36004</v>
      </c>
      <c r="K38" s="13"/>
    </row>
    <row r="39" spans="1:11" ht="12.75">
      <c r="A39" s="32"/>
      <c r="B39" s="13"/>
      <c r="C39" s="13"/>
      <c r="D39" s="13"/>
      <c r="E39" s="13"/>
      <c r="F39" s="15"/>
      <c r="G39" s="15"/>
      <c r="H39" s="15"/>
      <c r="I39" s="15"/>
      <c r="J39" s="15"/>
      <c r="K39" s="13"/>
    </row>
    <row r="40" spans="1:11" ht="12.75">
      <c r="A40" s="32"/>
      <c r="B40" s="13"/>
      <c r="C40" s="13"/>
      <c r="D40" s="13"/>
      <c r="E40" s="13" t="s">
        <v>45</v>
      </c>
      <c r="F40" s="15">
        <v>0</v>
      </c>
      <c r="G40" s="15">
        <v>0</v>
      </c>
      <c r="H40" s="15"/>
      <c r="I40" s="15">
        <v>0</v>
      </c>
      <c r="J40" s="15">
        <v>0</v>
      </c>
      <c r="K40" s="13"/>
    </row>
    <row r="41" spans="1:11" ht="12.75">
      <c r="A41" s="32"/>
      <c r="B41" s="13"/>
      <c r="C41" s="13"/>
      <c r="D41" s="13"/>
      <c r="E41" s="13"/>
      <c r="F41" s="15"/>
      <c r="G41" s="15"/>
      <c r="H41" s="15"/>
      <c r="I41" s="15"/>
      <c r="J41" s="15"/>
      <c r="K41" s="13"/>
    </row>
    <row r="42" spans="1:11" ht="12.75">
      <c r="A42" s="32"/>
      <c r="B42" s="13"/>
      <c r="C42" s="13"/>
      <c r="D42" s="13"/>
      <c r="F42" s="11"/>
      <c r="G42" s="11"/>
      <c r="H42" s="15"/>
      <c r="I42" s="11"/>
      <c r="J42" s="11"/>
      <c r="K42" s="13"/>
    </row>
    <row r="43" spans="1:11" ht="12.75">
      <c r="A43" s="32"/>
      <c r="B43" s="13"/>
      <c r="C43" s="13"/>
      <c r="D43" s="13"/>
      <c r="E43" s="13" t="s">
        <v>87</v>
      </c>
      <c r="F43" s="15">
        <f>SUM(F38:F40)</f>
        <v>378</v>
      </c>
      <c r="G43" s="15">
        <f>SUM(G38:G40)</f>
        <v>-35468</v>
      </c>
      <c r="H43" s="15"/>
      <c r="I43" s="15">
        <f>SUM(I38:I40)</f>
        <v>-942</v>
      </c>
      <c r="J43" s="15">
        <f>SUM(J38:J40)</f>
        <v>-36004</v>
      </c>
      <c r="K43" s="13"/>
    </row>
    <row r="44" spans="1:11" ht="13.5" thickBot="1">
      <c r="A44" s="32"/>
      <c r="B44" s="13"/>
      <c r="C44" s="13"/>
      <c r="D44" s="13"/>
      <c r="E44" s="13"/>
      <c r="F44" s="10"/>
      <c r="G44" s="10"/>
      <c r="H44" s="15"/>
      <c r="I44" s="10"/>
      <c r="J44" s="10"/>
      <c r="K44" s="13"/>
    </row>
    <row r="45" spans="1:11" ht="13.5" thickTop="1">
      <c r="A45" s="32"/>
      <c r="B45" s="13"/>
      <c r="C45" s="13"/>
      <c r="D45" s="13"/>
      <c r="E45" s="13"/>
      <c r="F45" s="15"/>
      <c r="G45" s="15"/>
      <c r="H45" s="15"/>
      <c r="I45" s="15"/>
      <c r="J45" s="15"/>
      <c r="K45" s="13"/>
    </row>
    <row r="46" spans="1:11" ht="12.75">
      <c r="A46" s="32"/>
      <c r="B46" s="13"/>
      <c r="C46" s="13"/>
      <c r="D46" s="13"/>
      <c r="E46" s="13"/>
      <c r="F46" s="15"/>
      <c r="G46" s="15"/>
      <c r="H46" s="15"/>
      <c r="I46" s="15"/>
      <c r="J46" s="15"/>
      <c r="K46" s="13"/>
    </row>
    <row r="47" spans="1:11" ht="12.75">
      <c r="A47" s="32"/>
      <c r="B47" s="13"/>
      <c r="C47" s="13"/>
      <c r="D47" s="13"/>
      <c r="E47" s="13"/>
      <c r="F47" s="15"/>
      <c r="G47" s="15"/>
      <c r="H47" s="15"/>
      <c r="I47" s="15"/>
      <c r="J47" s="15"/>
      <c r="K47" s="13"/>
    </row>
    <row r="48" spans="1:11" ht="12.75">
      <c r="A48" s="32"/>
      <c r="B48" s="13"/>
      <c r="C48" s="13"/>
      <c r="D48" s="13"/>
      <c r="E48" s="13" t="s">
        <v>88</v>
      </c>
      <c r="F48" s="15"/>
      <c r="G48" s="15"/>
      <c r="H48" s="15"/>
      <c r="I48" s="15"/>
      <c r="J48" s="15"/>
      <c r="K48" s="13"/>
    </row>
    <row r="49" spans="1:11" ht="12.75">
      <c r="A49" s="32"/>
      <c r="B49" s="13"/>
      <c r="C49" s="13"/>
      <c r="D49" s="13"/>
      <c r="E49" s="13"/>
      <c r="F49" s="15"/>
      <c r="G49" s="15"/>
      <c r="H49" s="15"/>
      <c r="I49" s="15"/>
      <c r="J49" s="15"/>
      <c r="K49" s="13"/>
    </row>
    <row r="50" spans="1:11" ht="13.5" thickBot="1">
      <c r="A50" s="32"/>
      <c r="B50" s="13"/>
      <c r="C50" s="13"/>
      <c r="D50" s="13"/>
      <c r="E50" s="13" t="s">
        <v>33</v>
      </c>
      <c r="F50" s="20">
        <f>+F43/F53*100</f>
        <v>0.2362869198312236</v>
      </c>
      <c r="G50" s="20">
        <f>+G43/G53*100</f>
        <v>-22.170964213158307</v>
      </c>
      <c r="H50" s="15"/>
      <c r="I50" s="20">
        <f>+I43/I53*100</f>
        <v>-0.5888420065635255</v>
      </c>
      <c r="J50" s="20">
        <f>+J43/J53*100</f>
        <v>-22.506016565088295</v>
      </c>
      <c r="K50" s="13"/>
    </row>
    <row r="51" spans="1:11" ht="13.5" thickTop="1">
      <c r="A51" s="32"/>
      <c r="B51" s="13"/>
      <c r="C51" s="13"/>
      <c r="D51" s="13"/>
      <c r="E51" s="13"/>
      <c r="F51" s="18"/>
      <c r="G51" s="18"/>
      <c r="H51" s="15"/>
      <c r="I51" s="18"/>
      <c r="J51" s="18"/>
      <c r="K51" s="13"/>
    </row>
    <row r="52" spans="1:11" ht="12.75">
      <c r="A52" s="32"/>
      <c r="B52" s="13"/>
      <c r="C52" s="13"/>
      <c r="D52" s="13"/>
      <c r="E52" s="19" t="s">
        <v>40</v>
      </c>
      <c r="F52" s="18"/>
      <c r="G52" s="18"/>
      <c r="H52" s="15"/>
      <c r="I52" s="18"/>
      <c r="J52" s="18"/>
      <c r="K52" s="13"/>
    </row>
    <row r="53" spans="1:11" ht="13.5" thickBot="1">
      <c r="A53" s="32"/>
      <c r="B53" s="13"/>
      <c r="C53" s="13"/>
      <c r="D53" s="13"/>
      <c r="E53" s="19" t="s">
        <v>41</v>
      </c>
      <c r="F53" s="10">
        <v>159975</v>
      </c>
      <c r="G53" s="10">
        <v>159975</v>
      </c>
      <c r="H53" s="15"/>
      <c r="I53" s="10">
        <v>159975</v>
      </c>
      <c r="J53" s="10">
        <v>159975</v>
      </c>
      <c r="K53" s="13"/>
    </row>
    <row r="54" spans="1:11" ht="13.5" thickTop="1">
      <c r="A54" s="32"/>
      <c r="B54" s="13"/>
      <c r="C54" s="13"/>
      <c r="D54" s="13"/>
      <c r="E54" s="13"/>
      <c r="F54" s="18"/>
      <c r="G54" s="18"/>
      <c r="H54" s="15"/>
      <c r="I54" s="18"/>
      <c r="J54" s="18"/>
      <c r="K54" s="13"/>
    </row>
    <row r="55" spans="1:11" ht="12.75">
      <c r="A55" s="32"/>
      <c r="B55" s="13"/>
      <c r="C55" s="13"/>
      <c r="D55" s="13"/>
      <c r="E55" s="13"/>
      <c r="F55" s="18"/>
      <c r="G55" s="18"/>
      <c r="H55" s="15"/>
      <c r="I55" s="18"/>
      <c r="J55" s="18"/>
      <c r="K55" s="13"/>
    </row>
    <row r="56" spans="1:11" ht="13.5" thickBot="1">
      <c r="A56" s="32"/>
      <c r="B56" s="13"/>
      <c r="C56" s="13"/>
      <c r="D56" s="13"/>
      <c r="E56" s="13" t="s">
        <v>89</v>
      </c>
      <c r="F56" s="25">
        <f>+F50</f>
        <v>0.2362869198312236</v>
      </c>
      <c r="G56" s="25">
        <v>0</v>
      </c>
      <c r="H56" s="26"/>
      <c r="I56" s="25">
        <v>0</v>
      </c>
      <c r="J56" s="25">
        <v>0</v>
      </c>
      <c r="K56" s="13"/>
    </row>
    <row r="57" spans="1:11" ht="13.5" thickTop="1">
      <c r="A57" s="32"/>
      <c r="B57" s="13"/>
      <c r="C57" s="13"/>
      <c r="D57" s="13"/>
      <c r="E57" s="13"/>
      <c r="F57" s="27"/>
      <c r="G57" s="27"/>
      <c r="H57" s="26"/>
      <c r="I57" s="27"/>
      <c r="J57" s="18"/>
      <c r="K57" s="13"/>
    </row>
    <row r="58" spans="1:11" ht="12.75">
      <c r="A58" s="32"/>
      <c r="B58" s="13"/>
      <c r="C58" s="13"/>
      <c r="D58" s="13"/>
      <c r="E58" s="13" t="s">
        <v>57</v>
      </c>
      <c r="F58" s="18"/>
      <c r="G58" s="18"/>
      <c r="H58" s="15"/>
      <c r="I58" s="18"/>
      <c r="J58" s="18"/>
      <c r="K58" s="13"/>
    </row>
    <row r="59" spans="1:11" ht="12.75">
      <c r="A59" s="32"/>
      <c r="B59" s="13"/>
      <c r="C59" s="13"/>
      <c r="D59" s="13"/>
      <c r="E59" s="13" t="s">
        <v>58</v>
      </c>
      <c r="F59" s="15"/>
      <c r="G59" s="15"/>
      <c r="H59" s="15"/>
      <c r="I59" s="15"/>
      <c r="J59" s="15"/>
      <c r="K59" s="13"/>
    </row>
    <row r="60" spans="1:11" ht="12.75">
      <c r="A60" s="32"/>
      <c r="B60" s="13"/>
      <c r="C60" s="13"/>
      <c r="D60" s="13"/>
      <c r="E60" s="13"/>
      <c r="F60" s="15"/>
      <c r="G60" s="15"/>
      <c r="H60" s="15"/>
      <c r="I60" s="15"/>
      <c r="J60" s="15"/>
      <c r="K60" s="13"/>
    </row>
    <row r="61" spans="1:11" ht="12.75">
      <c r="A61" s="32"/>
      <c r="B61" s="13"/>
      <c r="C61" s="13"/>
      <c r="D61" s="13"/>
      <c r="E61" s="13"/>
      <c r="F61" s="15"/>
      <c r="G61" s="15"/>
      <c r="H61" s="15"/>
      <c r="I61" s="15"/>
      <c r="J61" s="15"/>
      <c r="K61" s="13"/>
    </row>
    <row r="62" spans="1:11" ht="12.75">
      <c r="A62" s="32"/>
      <c r="B62" s="13"/>
      <c r="C62" s="13"/>
      <c r="D62" s="13"/>
      <c r="E62" s="19"/>
      <c r="F62" s="15"/>
      <c r="G62" s="15"/>
      <c r="H62" s="15"/>
      <c r="I62" s="15"/>
      <c r="J62" s="15"/>
      <c r="K62" s="13"/>
    </row>
    <row r="63" spans="1:11" ht="12.75">
      <c r="A63" s="32"/>
      <c r="B63" s="13"/>
      <c r="C63" s="13"/>
      <c r="D63" s="13"/>
      <c r="E63" s="19"/>
      <c r="F63" s="15"/>
      <c r="G63" s="15"/>
      <c r="H63" s="15"/>
      <c r="I63" s="15"/>
      <c r="J63" s="15"/>
      <c r="K63" s="13"/>
    </row>
    <row r="64" spans="1:11" ht="18.75">
      <c r="A64" s="32"/>
      <c r="C64" s="13"/>
      <c r="D64" s="13"/>
      <c r="E64" s="29" t="s">
        <v>74</v>
      </c>
      <c r="F64" s="15"/>
      <c r="G64" s="15"/>
      <c r="H64" s="15"/>
      <c r="I64" s="15"/>
      <c r="J64" s="15"/>
      <c r="K64" s="13"/>
    </row>
    <row r="65" spans="1:11" ht="18.75">
      <c r="A65" s="32"/>
      <c r="C65" s="13"/>
      <c r="D65" s="13"/>
      <c r="E65" s="29" t="s">
        <v>79</v>
      </c>
      <c r="F65" s="18"/>
      <c r="G65" s="18"/>
      <c r="H65" s="15"/>
      <c r="I65" s="18"/>
      <c r="J65" s="42"/>
      <c r="K65" s="13"/>
    </row>
    <row r="66" spans="1:11" ht="12.75">
      <c r="A66" s="32"/>
      <c r="B66" s="13"/>
      <c r="C66" s="13"/>
      <c r="D66" s="13"/>
      <c r="E66" s="13"/>
      <c r="F66" s="13"/>
      <c r="G66" s="15"/>
      <c r="H66" s="15"/>
      <c r="I66" s="15"/>
      <c r="J66" s="66" t="s">
        <v>137</v>
      </c>
      <c r="K66" s="13"/>
    </row>
    <row r="67" spans="1:11" ht="12.75">
      <c r="A67" s="32"/>
      <c r="B67" s="13"/>
      <c r="C67" s="13"/>
      <c r="D67" s="13"/>
      <c r="E67" s="13"/>
      <c r="F67" s="13"/>
      <c r="G67" s="15"/>
      <c r="H67" s="15"/>
      <c r="I67" s="15"/>
      <c r="J67" s="15"/>
      <c r="K67" s="13"/>
    </row>
    <row r="68" spans="1:11" ht="12.75">
      <c r="A68" s="32"/>
      <c r="B68" s="13"/>
      <c r="C68" s="13"/>
      <c r="D68" s="13"/>
      <c r="E68" s="13"/>
      <c r="F68" s="13"/>
      <c r="G68" s="15"/>
      <c r="H68" s="15"/>
      <c r="I68" s="15"/>
      <c r="J68" s="15"/>
      <c r="K68" s="13"/>
    </row>
    <row r="69" spans="7:9" ht="12.75">
      <c r="G69" s="4"/>
      <c r="H69" s="4"/>
      <c r="I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  <row r="314" spans="7:10" ht="12.75">
      <c r="G314" s="4"/>
      <c r="H314" s="4"/>
      <c r="I314" s="4"/>
      <c r="J314" s="4"/>
    </row>
    <row r="315" spans="7:10" ht="12.75">
      <c r="G315" s="4"/>
      <c r="H315" s="4"/>
      <c r="I315" s="4"/>
      <c r="J315" s="4"/>
    </row>
    <row r="316" spans="7:10" ht="12.75">
      <c r="G316" s="4"/>
      <c r="H316" s="4"/>
      <c r="I316" s="4"/>
      <c r="J316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55" right="0.35" top="0.88" bottom="0.69" header="0.5" footer="0.5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4"/>
  <sheetViews>
    <sheetView workbookViewId="0" topLeftCell="A57">
      <selection activeCell="H73" sqref="H73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3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32"/>
      <c r="B1" s="13"/>
      <c r="C1" s="13"/>
      <c r="D1" s="13"/>
      <c r="F1" s="13"/>
      <c r="G1" s="13"/>
    </row>
    <row r="2" spans="1:7" ht="18.75">
      <c r="A2" s="62" t="s">
        <v>31</v>
      </c>
      <c r="B2" s="62"/>
      <c r="C2" s="62"/>
      <c r="D2" s="62"/>
      <c r="E2" s="62"/>
      <c r="F2" s="62"/>
      <c r="G2" s="62"/>
    </row>
    <row r="3" spans="1:7" ht="12.75">
      <c r="A3" s="61" t="s">
        <v>32</v>
      </c>
      <c r="B3" s="61"/>
      <c r="C3" s="61"/>
      <c r="D3" s="61"/>
      <c r="E3" s="61"/>
      <c r="F3" s="61"/>
      <c r="G3" s="61"/>
    </row>
    <row r="4" spans="1:7" ht="12.75">
      <c r="A4" s="61" t="s">
        <v>24</v>
      </c>
      <c r="B4" s="61"/>
      <c r="C4" s="61"/>
      <c r="D4" s="61"/>
      <c r="E4" s="61"/>
      <c r="F4" s="61"/>
      <c r="G4" s="61"/>
    </row>
    <row r="5" spans="1:7" ht="12.75">
      <c r="A5" s="61" t="s">
        <v>60</v>
      </c>
      <c r="B5" s="61"/>
      <c r="C5" s="61"/>
      <c r="D5" s="61"/>
      <c r="E5" s="61"/>
      <c r="F5" s="61"/>
      <c r="G5" s="61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61" t="s">
        <v>73</v>
      </c>
      <c r="B7" s="61"/>
      <c r="C7" s="61"/>
      <c r="D7" s="61"/>
      <c r="E7" s="61"/>
      <c r="F7" s="61"/>
      <c r="G7" s="61"/>
    </row>
    <row r="8" spans="1:7" ht="12.75">
      <c r="A8" s="61" t="s">
        <v>106</v>
      </c>
      <c r="B8" s="61"/>
      <c r="C8" s="61"/>
      <c r="D8" s="61"/>
      <c r="E8" s="61"/>
      <c r="F8" s="61"/>
      <c r="G8" s="61"/>
    </row>
    <row r="9" spans="1:7" ht="12.75">
      <c r="A9" s="32"/>
      <c r="B9" s="13"/>
      <c r="C9" s="13"/>
      <c r="D9" s="13"/>
      <c r="F9" s="13"/>
      <c r="G9" s="13"/>
    </row>
    <row r="10" spans="1:7" ht="12.75">
      <c r="A10" s="32"/>
      <c r="B10" s="13"/>
      <c r="C10" s="13"/>
      <c r="D10" s="13"/>
      <c r="F10" s="12" t="s">
        <v>7</v>
      </c>
      <c r="G10" s="13"/>
    </row>
    <row r="11" spans="1:7" ht="12.75">
      <c r="A11" s="32"/>
      <c r="B11" s="13"/>
      <c r="C11" s="13"/>
      <c r="D11" s="12" t="s">
        <v>5</v>
      </c>
      <c r="E11" s="12"/>
      <c r="F11" s="12" t="s">
        <v>8</v>
      </c>
      <c r="G11" s="13"/>
    </row>
    <row r="12" spans="1:7" ht="12.75">
      <c r="A12" s="32"/>
      <c r="B12" s="13"/>
      <c r="C12" s="13"/>
      <c r="D12" s="12" t="s">
        <v>6</v>
      </c>
      <c r="E12" s="12"/>
      <c r="F12" s="12" t="s">
        <v>9</v>
      </c>
      <c r="G12" s="13"/>
    </row>
    <row r="13" spans="1:7" ht="12.75">
      <c r="A13" s="32"/>
      <c r="B13" s="13"/>
      <c r="C13" s="13"/>
      <c r="D13" s="14" t="s">
        <v>107</v>
      </c>
      <c r="E13" s="14"/>
      <c r="F13" s="14" t="s">
        <v>77</v>
      </c>
      <c r="G13" s="13"/>
    </row>
    <row r="14" spans="1:7" ht="12.75">
      <c r="A14" s="32"/>
      <c r="B14" s="13"/>
      <c r="C14" s="13"/>
      <c r="D14" s="12" t="s">
        <v>4</v>
      </c>
      <c r="E14" s="12"/>
      <c r="F14" s="12" t="s">
        <v>4</v>
      </c>
      <c r="G14" s="13"/>
    </row>
    <row r="15" spans="1:7" ht="12.75">
      <c r="A15" s="32"/>
      <c r="B15" s="13"/>
      <c r="C15" s="13"/>
      <c r="D15" s="12" t="s">
        <v>25</v>
      </c>
      <c r="E15" s="12"/>
      <c r="F15" s="12" t="s">
        <v>26</v>
      </c>
      <c r="G15" s="13"/>
    </row>
    <row r="16" spans="1:7" ht="12.75">
      <c r="A16" s="32"/>
      <c r="B16" s="13"/>
      <c r="C16" s="13"/>
      <c r="D16" s="15"/>
      <c r="E16" s="15"/>
      <c r="F16" s="15"/>
      <c r="G16" s="13"/>
    </row>
    <row r="17" spans="1:7" ht="12.75">
      <c r="A17" s="32"/>
      <c r="B17" s="13" t="s">
        <v>27</v>
      </c>
      <c r="C17" s="13"/>
      <c r="D17" s="15">
        <v>60048</v>
      </c>
      <c r="E17" s="15"/>
      <c r="F17" s="15">
        <v>61957</v>
      </c>
      <c r="G17" s="13"/>
    </row>
    <row r="18" spans="1:7" ht="12.75">
      <c r="A18" s="32"/>
      <c r="B18" s="13" t="s">
        <v>55</v>
      </c>
      <c r="C18" s="13"/>
      <c r="D18" s="15">
        <v>113270</v>
      </c>
      <c r="E18" s="15"/>
      <c r="F18" s="15">
        <v>113270</v>
      </c>
      <c r="G18" s="13"/>
    </row>
    <row r="19" spans="1:8" ht="12.75" hidden="1">
      <c r="A19" s="32"/>
      <c r="B19" s="13" t="s">
        <v>53</v>
      </c>
      <c r="C19" s="13"/>
      <c r="D19" s="15">
        <v>0</v>
      </c>
      <c r="E19" s="15"/>
      <c r="F19" s="15">
        <v>0</v>
      </c>
      <c r="G19" s="13"/>
      <c r="H19" s="28"/>
    </row>
    <row r="20" spans="1:7" ht="12.75">
      <c r="A20" s="32"/>
      <c r="B20" s="13" t="s">
        <v>10</v>
      </c>
      <c r="C20" s="13"/>
      <c r="D20" s="15">
        <v>654</v>
      </c>
      <c r="E20" s="15"/>
      <c r="F20" s="15">
        <v>642</v>
      </c>
      <c r="G20" s="15"/>
    </row>
    <row r="21" spans="1:7" ht="12.75">
      <c r="A21" s="32"/>
      <c r="B21" s="13"/>
      <c r="C21" s="13"/>
      <c r="D21" s="15"/>
      <c r="E21" s="15"/>
      <c r="F21" s="15"/>
      <c r="G21" s="13"/>
    </row>
    <row r="22" spans="1:7" ht="12.75">
      <c r="A22" s="32"/>
      <c r="B22" s="13" t="s">
        <v>11</v>
      </c>
      <c r="C22" s="13"/>
      <c r="D22" s="15"/>
      <c r="E22" s="15"/>
      <c r="F22" s="15"/>
      <c r="G22" s="13"/>
    </row>
    <row r="23" spans="1:7" ht="12.75">
      <c r="A23" s="32"/>
      <c r="B23" s="13" t="s">
        <v>46</v>
      </c>
      <c r="C23" s="13"/>
      <c r="D23" s="5">
        <v>3123</v>
      </c>
      <c r="E23" s="6"/>
      <c r="F23" s="5">
        <v>3865</v>
      </c>
      <c r="G23" s="13"/>
    </row>
    <row r="24" spans="1:7" ht="12.75">
      <c r="A24" s="32"/>
      <c r="B24" s="13" t="s">
        <v>54</v>
      </c>
      <c r="C24" s="13"/>
      <c r="D24" s="6">
        <v>63281</v>
      </c>
      <c r="E24" s="6"/>
      <c r="F24" s="6">
        <v>63049</v>
      </c>
      <c r="G24" s="13"/>
    </row>
    <row r="25" spans="1:7" ht="12.75">
      <c r="A25" s="32"/>
      <c r="B25" s="13" t="s">
        <v>47</v>
      </c>
      <c r="C25" s="13"/>
      <c r="D25" s="6">
        <v>9398</v>
      </c>
      <c r="E25" s="6"/>
      <c r="F25" s="6">
        <v>8626</v>
      </c>
      <c r="G25" s="13"/>
    </row>
    <row r="26" spans="1:7" ht="12.75">
      <c r="A26" s="32"/>
      <c r="B26" s="13" t="s">
        <v>48</v>
      </c>
      <c r="C26" s="13"/>
      <c r="D26" s="6">
        <v>709</v>
      </c>
      <c r="E26" s="6"/>
      <c r="F26" s="6">
        <v>692</v>
      </c>
      <c r="G26" s="13"/>
    </row>
    <row r="27" spans="1:7" ht="12.75" hidden="1">
      <c r="A27" s="32"/>
      <c r="B27" s="13" t="s">
        <v>42</v>
      </c>
      <c r="C27" s="13"/>
      <c r="D27" s="6">
        <f>+'[1]bs'!$V$25-'[1]bs'!$V$36</f>
        <v>0</v>
      </c>
      <c r="E27" s="6"/>
      <c r="F27" s="6">
        <f>+'[1]bs'!$V$25-'[1]bs'!$V$36</f>
        <v>0</v>
      </c>
      <c r="G27" s="13"/>
    </row>
    <row r="28" spans="1:7" ht="12.75">
      <c r="A28" s="32"/>
      <c r="B28" s="13" t="s">
        <v>34</v>
      </c>
      <c r="C28" s="13"/>
      <c r="D28" s="6">
        <v>1239</v>
      </c>
      <c r="E28" s="6"/>
      <c r="F28" s="6">
        <f>1456-162</f>
        <v>1294</v>
      </c>
      <c r="G28" s="13"/>
    </row>
    <row r="29" spans="1:7" ht="12.75" hidden="1">
      <c r="A29" s="32"/>
      <c r="B29" s="13" t="s">
        <v>12</v>
      </c>
      <c r="C29" s="13"/>
      <c r="D29" s="6">
        <v>0</v>
      </c>
      <c r="E29" s="6"/>
      <c r="F29" s="6">
        <v>0</v>
      </c>
      <c r="G29" s="13"/>
    </row>
    <row r="30" spans="1:7" ht="12.75">
      <c r="A30" s="32"/>
      <c r="B30" s="13" t="s">
        <v>13</v>
      </c>
      <c r="C30" s="13"/>
      <c r="D30" s="6">
        <f>16+420</f>
        <v>436</v>
      </c>
      <c r="E30" s="6"/>
      <c r="F30" s="6">
        <v>446</v>
      </c>
      <c r="G30" s="13"/>
    </row>
    <row r="31" spans="1:7" ht="12.75">
      <c r="A31" s="32"/>
      <c r="B31" s="13"/>
      <c r="C31" s="13"/>
      <c r="D31" s="6"/>
      <c r="E31" s="6"/>
      <c r="F31" s="6"/>
      <c r="G31" s="13"/>
    </row>
    <row r="32" spans="1:8" ht="12.75">
      <c r="A32" s="32"/>
      <c r="B32" s="13"/>
      <c r="C32" s="13"/>
      <c r="D32" s="7">
        <f>SUM(D23:D31)</f>
        <v>78186</v>
      </c>
      <c r="E32" s="6"/>
      <c r="F32" s="7">
        <f>SUM(F23:F31)</f>
        <v>77972</v>
      </c>
      <c r="G32" s="13"/>
      <c r="H32" s="28"/>
    </row>
    <row r="33" spans="1:7" ht="5.25" customHeight="1">
      <c r="A33" s="32"/>
      <c r="B33" s="13"/>
      <c r="C33" s="13"/>
      <c r="D33" s="6"/>
      <c r="E33" s="6"/>
      <c r="F33" s="6"/>
      <c r="G33" s="13"/>
    </row>
    <row r="34" spans="1:7" ht="12.75">
      <c r="A34" s="32"/>
      <c r="B34" s="13" t="s">
        <v>14</v>
      </c>
      <c r="C34" s="13"/>
      <c r="D34" s="6"/>
      <c r="E34" s="6"/>
      <c r="F34" s="6"/>
      <c r="G34" s="13"/>
    </row>
    <row r="35" spans="1:7" ht="12.75">
      <c r="A35" s="32"/>
      <c r="B35" s="13" t="s">
        <v>49</v>
      </c>
      <c r="C35" s="13"/>
      <c r="D35" s="6">
        <v>8909</v>
      </c>
      <c r="E35" s="6"/>
      <c r="F35" s="6">
        <v>7762</v>
      </c>
      <c r="G35" s="13"/>
    </row>
    <row r="36" spans="1:7" ht="12.75">
      <c r="A36" s="32"/>
      <c r="B36" s="13" t="s">
        <v>50</v>
      </c>
      <c r="C36" s="13"/>
      <c r="D36" s="6">
        <v>6514</v>
      </c>
      <c r="E36" s="6"/>
      <c r="F36" s="6">
        <f>19543-10261</f>
        <v>9282</v>
      </c>
      <c r="G36" s="13"/>
    </row>
    <row r="37" spans="1:7" ht="12.75">
      <c r="A37" s="32"/>
      <c r="B37" s="43" t="s">
        <v>78</v>
      </c>
      <c r="C37" s="13"/>
      <c r="D37" s="6">
        <v>10919</v>
      </c>
      <c r="E37" s="6"/>
      <c r="F37" s="6">
        <v>10261</v>
      </c>
      <c r="G37" s="13"/>
    </row>
    <row r="38" spans="1:7" ht="12.75">
      <c r="A38" s="32"/>
      <c r="B38" s="13" t="s">
        <v>15</v>
      </c>
      <c r="C38" s="13"/>
      <c r="D38" s="6">
        <v>18970</v>
      </c>
      <c r="E38" s="6"/>
      <c r="F38" s="6">
        <v>17473</v>
      </c>
      <c r="G38" s="13"/>
    </row>
    <row r="39" spans="1:7" ht="12.75">
      <c r="A39" s="32"/>
      <c r="B39" s="13" t="s">
        <v>16</v>
      </c>
      <c r="C39" s="13"/>
      <c r="D39" s="6">
        <v>7386</v>
      </c>
      <c r="E39" s="6"/>
      <c r="F39" s="6">
        <f>7745-162</f>
        <v>7583</v>
      </c>
      <c r="G39" s="13"/>
    </row>
    <row r="40" spans="1:7" ht="12.75">
      <c r="A40" s="32"/>
      <c r="B40" s="13"/>
      <c r="C40" s="13"/>
      <c r="D40" s="6"/>
      <c r="E40" s="6"/>
      <c r="F40" s="6"/>
      <c r="G40" s="13"/>
    </row>
    <row r="41" spans="1:7" ht="12.75">
      <c r="A41" s="32"/>
      <c r="B41" s="13"/>
      <c r="C41" s="13"/>
      <c r="D41" s="7">
        <f>SUM(D34:D40)</f>
        <v>52698</v>
      </c>
      <c r="E41" s="6"/>
      <c r="F41" s="7">
        <f>SUM(F34:F40)</f>
        <v>52361</v>
      </c>
      <c r="G41" s="13"/>
    </row>
    <row r="42" spans="1:7" ht="12.75">
      <c r="A42" s="32"/>
      <c r="B42" s="13"/>
      <c r="C42" s="13"/>
      <c r="D42" s="15"/>
      <c r="E42" s="15"/>
      <c r="F42" s="15"/>
      <c r="G42" s="13"/>
    </row>
    <row r="43" spans="1:7" ht="12.75">
      <c r="A43" s="32"/>
      <c r="B43" s="13" t="s">
        <v>51</v>
      </c>
      <c r="C43" s="13"/>
      <c r="D43" s="15">
        <f>+D32-D41</f>
        <v>25488</v>
      </c>
      <c r="E43" s="15"/>
      <c r="F43" s="15">
        <f>+F32-F41</f>
        <v>25611</v>
      </c>
      <c r="G43" s="13"/>
    </row>
    <row r="44" spans="1:7" ht="12.75" hidden="1">
      <c r="A44" s="32"/>
      <c r="B44" s="13"/>
      <c r="C44" s="13"/>
      <c r="D44" s="15"/>
      <c r="E44" s="15"/>
      <c r="F44" s="15"/>
      <c r="G44" s="13"/>
    </row>
    <row r="45" spans="1:7" ht="12.75" hidden="1">
      <c r="A45" s="32"/>
      <c r="B45" s="13" t="s">
        <v>35</v>
      </c>
      <c r="C45" s="13"/>
      <c r="D45" s="15">
        <f>+'[1]bs'!$V$46</f>
        <v>0</v>
      </c>
      <c r="E45" s="15"/>
      <c r="F45" s="15">
        <f>+'[1]bs'!$V$46</f>
        <v>0</v>
      </c>
      <c r="G45" s="13"/>
    </row>
    <row r="46" spans="1:7" ht="12.75">
      <c r="A46" s="32"/>
      <c r="B46" s="13"/>
      <c r="C46" s="13"/>
      <c r="D46" s="15"/>
      <c r="E46" s="15"/>
      <c r="F46" s="15"/>
      <c r="G46" s="13"/>
    </row>
    <row r="47" spans="1:7" ht="13.5" thickBot="1">
      <c r="A47" s="32"/>
      <c r="B47" s="13"/>
      <c r="C47" s="13"/>
      <c r="D47" s="8">
        <f>SUM(D17:D20)+D43</f>
        <v>199460</v>
      </c>
      <c r="E47" s="15"/>
      <c r="F47" s="8">
        <f>SUM(F17:F20)+F43</f>
        <v>201480</v>
      </c>
      <c r="G47" s="13"/>
    </row>
    <row r="48" spans="1:7" ht="13.5" thickTop="1">
      <c r="A48" s="32"/>
      <c r="B48" s="13"/>
      <c r="C48" s="13"/>
      <c r="D48" s="15"/>
      <c r="E48" s="15"/>
      <c r="F48" s="15"/>
      <c r="G48" s="13"/>
    </row>
    <row r="49" spans="1:7" ht="12.75">
      <c r="A49" s="32"/>
      <c r="B49" s="13" t="s">
        <v>17</v>
      </c>
      <c r="C49" s="13"/>
      <c r="D49" s="15"/>
      <c r="E49" s="15"/>
      <c r="F49" s="15"/>
      <c r="G49" s="13"/>
    </row>
    <row r="50" spans="1:7" ht="12.75">
      <c r="A50" s="32"/>
      <c r="B50" s="13" t="s">
        <v>18</v>
      </c>
      <c r="C50" s="13"/>
      <c r="D50" s="15">
        <f>+'[1]bs'!$V$52</f>
        <v>159975</v>
      </c>
      <c r="E50" s="15"/>
      <c r="F50" s="15">
        <f>+'[1]bs'!$V$52</f>
        <v>159975</v>
      </c>
      <c r="G50" s="13"/>
    </row>
    <row r="51" spans="1:7" ht="12.75">
      <c r="A51" s="32"/>
      <c r="B51" s="13" t="s">
        <v>19</v>
      </c>
      <c r="C51" s="13"/>
      <c r="D51" s="15"/>
      <c r="E51" s="15"/>
      <c r="F51" s="15"/>
      <c r="G51" s="13"/>
    </row>
    <row r="52" spans="1:7" ht="12.75">
      <c r="A52" s="32"/>
      <c r="B52" s="13" t="s">
        <v>20</v>
      </c>
      <c r="C52" s="13"/>
      <c r="D52" s="5">
        <f>+'[1]bs'!$V$53</f>
        <v>42787</v>
      </c>
      <c r="E52" s="6"/>
      <c r="F52" s="5">
        <f>+'[1]bs'!$V$53</f>
        <v>42787</v>
      </c>
      <c r="G52" s="13"/>
    </row>
    <row r="53" spans="1:7" ht="12.75">
      <c r="A53" s="32"/>
      <c r="B53" s="13" t="s">
        <v>22</v>
      </c>
      <c r="C53" s="13"/>
      <c r="D53" s="6">
        <f>+'[1]bs'!$V$54</f>
        <v>1140</v>
      </c>
      <c r="E53" s="6"/>
      <c r="F53" s="6">
        <f>+'[1]bs'!$V$54</f>
        <v>1140</v>
      </c>
      <c r="G53" s="13"/>
    </row>
    <row r="54" spans="1:7" ht="12.75">
      <c r="A54" s="32"/>
      <c r="B54" s="13" t="s">
        <v>21</v>
      </c>
      <c r="C54" s="13"/>
      <c r="D54" s="6">
        <v>2202</v>
      </c>
      <c r="E54" s="6"/>
      <c r="F54" s="6">
        <v>2113</v>
      </c>
      <c r="G54" s="13"/>
    </row>
    <row r="55" spans="1:7" ht="12.75">
      <c r="A55" s="32"/>
      <c r="B55" s="13" t="s">
        <v>36</v>
      </c>
      <c r="C55" s="13"/>
      <c r="D55" s="6">
        <v>13006</v>
      </c>
      <c r="E55" s="6"/>
      <c r="F55" s="6">
        <v>13006</v>
      </c>
      <c r="G55" s="13"/>
    </row>
    <row r="56" spans="1:7" ht="12.75">
      <c r="A56" s="32"/>
      <c r="B56" s="13" t="s">
        <v>39</v>
      </c>
      <c r="C56" s="13"/>
      <c r="D56" s="9">
        <v>-78284</v>
      </c>
      <c r="E56" s="6"/>
      <c r="F56" s="9">
        <v>-77342</v>
      </c>
      <c r="G56" s="13"/>
    </row>
    <row r="57" spans="1:8" ht="12.75">
      <c r="A57" s="32"/>
      <c r="B57" s="13"/>
      <c r="C57" s="13"/>
      <c r="D57" s="15">
        <f>SUM(D52:D56)</f>
        <v>-19149</v>
      </c>
      <c r="E57" s="15"/>
      <c r="F57" s="15">
        <f>SUM(F52:F56)</f>
        <v>-18296</v>
      </c>
      <c r="G57" s="13"/>
      <c r="H57" s="28"/>
    </row>
    <row r="58" spans="1:7" ht="12.75">
      <c r="A58" s="32"/>
      <c r="B58" s="13"/>
      <c r="C58" s="13"/>
      <c r="D58" s="15"/>
      <c r="E58" s="15"/>
      <c r="F58" s="15"/>
      <c r="G58" s="13"/>
    </row>
    <row r="59" spans="1:7" ht="12.75">
      <c r="A59" s="32"/>
      <c r="B59" s="13"/>
      <c r="C59" s="13"/>
      <c r="D59" s="11">
        <f>+D50+D57</f>
        <v>140826</v>
      </c>
      <c r="E59" s="15"/>
      <c r="F59" s="11">
        <f>+F50+F57</f>
        <v>141679</v>
      </c>
      <c r="G59" s="13"/>
    </row>
    <row r="60" spans="1:7" ht="12.75">
      <c r="A60" s="32"/>
      <c r="B60" s="13"/>
      <c r="C60" s="13"/>
      <c r="D60" s="21"/>
      <c r="E60" s="15"/>
      <c r="F60" s="21"/>
      <c r="G60" s="13"/>
    </row>
    <row r="61" spans="1:7" ht="12.75">
      <c r="A61" s="32"/>
      <c r="B61" s="13" t="s">
        <v>37</v>
      </c>
      <c r="C61" s="13"/>
      <c r="D61" s="15">
        <v>41929</v>
      </c>
      <c r="E61" s="15"/>
      <c r="F61" s="15">
        <v>41929</v>
      </c>
      <c r="G61" s="13"/>
    </row>
    <row r="62" spans="1:8" ht="12.75">
      <c r="A62" s="32"/>
      <c r="B62" s="13" t="s">
        <v>38</v>
      </c>
      <c r="C62" s="13"/>
      <c r="D62" s="15">
        <v>1424</v>
      </c>
      <c r="E62" s="15"/>
      <c r="F62" s="15">
        <v>1640</v>
      </c>
      <c r="G62" s="13"/>
      <c r="H62" s="28"/>
    </row>
    <row r="63" spans="1:7" ht="12.75">
      <c r="A63" s="32"/>
      <c r="B63" s="13" t="s">
        <v>52</v>
      </c>
      <c r="C63" s="13"/>
      <c r="D63" s="15">
        <v>15273</v>
      </c>
      <c r="E63" s="15"/>
      <c r="F63" s="15">
        <v>16200</v>
      </c>
      <c r="G63" s="13"/>
    </row>
    <row r="64" spans="1:8" ht="12.75">
      <c r="A64" s="32"/>
      <c r="B64" s="13" t="s">
        <v>56</v>
      </c>
      <c r="C64" s="13"/>
      <c r="D64" s="15">
        <v>8</v>
      </c>
      <c r="E64" s="15"/>
      <c r="F64" s="15">
        <v>32</v>
      </c>
      <c r="G64" s="13"/>
      <c r="H64" s="28"/>
    </row>
    <row r="65" spans="1:7" ht="12.75">
      <c r="A65" s="32"/>
      <c r="B65" s="13"/>
      <c r="C65" s="13"/>
      <c r="D65" s="15"/>
      <c r="E65" s="15"/>
      <c r="F65" s="15"/>
      <c r="G65" s="13"/>
    </row>
    <row r="66" spans="1:7" ht="13.5" thickBot="1">
      <c r="A66" s="32"/>
      <c r="B66" s="13"/>
      <c r="C66" s="13"/>
      <c r="D66" s="8">
        <f>SUM(D59:D65)</f>
        <v>199460</v>
      </c>
      <c r="E66" s="15"/>
      <c r="F66" s="8">
        <f>SUM(F59:F65)</f>
        <v>201480</v>
      </c>
      <c r="G66" s="13"/>
    </row>
    <row r="67" spans="1:7" ht="13.5" thickTop="1">
      <c r="A67" s="32"/>
      <c r="B67" s="13"/>
      <c r="C67" s="13"/>
      <c r="D67" s="13"/>
      <c r="F67" s="13"/>
      <c r="G67" s="13"/>
    </row>
    <row r="68" spans="1:7" ht="13.5" thickBot="1">
      <c r="A68" s="32"/>
      <c r="B68" s="13" t="s">
        <v>23</v>
      </c>
      <c r="C68" s="13"/>
      <c r="D68" s="17">
        <f>+D59/D50*100</f>
        <v>88.03000468823254</v>
      </c>
      <c r="F68" s="17">
        <f>+F59/F50*100</f>
        <v>88.56321300203157</v>
      </c>
      <c r="G68" s="13"/>
    </row>
    <row r="69" spans="1:7" ht="13.5" thickTop="1">
      <c r="A69" s="32"/>
      <c r="B69" s="13"/>
      <c r="C69" s="13"/>
      <c r="D69" s="30"/>
      <c r="F69" s="30"/>
      <c r="G69" s="13"/>
    </row>
    <row r="70" spans="1:7" ht="15.75">
      <c r="A70" s="32"/>
      <c r="B70" s="31" t="s">
        <v>75</v>
      </c>
      <c r="C70" s="13"/>
      <c r="D70" s="30"/>
      <c r="F70" s="30"/>
      <c r="G70" s="13"/>
    </row>
    <row r="71" spans="1:8" ht="15.75">
      <c r="A71" s="32"/>
      <c r="B71" s="31" t="s">
        <v>79</v>
      </c>
      <c r="C71" s="13"/>
      <c r="D71" s="13"/>
      <c r="F71" s="13"/>
      <c r="H71" s="41"/>
    </row>
    <row r="73" spans="2:76" s="3" customFormat="1" ht="12.75">
      <c r="B73" s="2"/>
      <c r="C73" s="2"/>
      <c r="D73" s="2"/>
      <c r="E73" s="12"/>
      <c r="F73" s="2"/>
      <c r="G73" s="2"/>
      <c r="H73" s="65" t="s">
        <v>138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15"/>
      <c r="F74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2" header="0.25" footer="0.21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1"/>
  <sheetViews>
    <sheetView workbookViewId="0" topLeftCell="A29">
      <selection activeCell="F42" sqref="F42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62" t="s">
        <v>31</v>
      </c>
      <c r="B2" s="62"/>
      <c r="C2" s="62"/>
      <c r="D2" s="62"/>
      <c r="E2" s="62"/>
      <c r="F2" s="62"/>
      <c r="G2" s="62"/>
    </row>
    <row r="3" spans="1:7" ht="12.75">
      <c r="A3" s="61" t="s">
        <v>32</v>
      </c>
      <c r="B3" s="61"/>
      <c r="C3" s="61"/>
      <c r="D3" s="61"/>
      <c r="E3" s="61"/>
      <c r="F3" s="61"/>
      <c r="G3" s="61"/>
    </row>
    <row r="4" spans="1:7" ht="12.75">
      <c r="A4" s="61" t="s">
        <v>24</v>
      </c>
      <c r="B4" s="61"/>
      <c r="C4" s="61"/>
      <c r="D4" s="61"/>
      <c r="E4" s="61"/>
      <c r="F4" s="61"/>
      <c r="G4" s="61"/>
    </row>
    <row r="5" spans="1:7" ht="12.75">
      <c r="A5" s="61" t="s">
        <v>60</v>
      </c>
      <c r="B5" s="61"/>
      <c r="C5" s="61"/>
      <c r="D5" s="61"/>
      <c r="E5" s="61"/>
      <c r="F5" s="61"/>
      <c r="G5" s="61"/>
    </row>
    <row r="6" spans="1:7" ht="12.75">
      <c r="A6" s="12"/>
      <c r="B6" s="12"/>
      <c r="C6" s="12"/>
      <c r="D6" s="12"/>
      <c r="E6" s="12"/>
      <c r="F6" s="12"/>
      <c r="G6" s="12"/>
    </row>
    <row r="8" spans="1:18" ht="15.75">
      <c r="A8" s="63" t="s">
        <v>61</v>
      </c>
      <c r="B8" s="63"/>
      <c r="C8" s="63"/>
      <c r="D8" s="63"/>
      <c r="E8" s="63"/>
      <c r="F8" s="6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5.75">
      <c r="A9" s="64" t="s">
        <v>110</v>
      </c>
      <c r="B9" s="64"/>
      <c r="C9" s="64"/>
      <c r="D9" s="64"/>
      <c r="E9" s="64"/>
      <c r="F9" s="6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5.75">
      <c r="A10" s="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5.75">
      <c r="A12" s="33"/>
      <c r="B12" s="34" t="s">
        <v>92</v>
      </c>
      <c r="C12" s="33"/>
      <c r="D12" s="35" t="s">
        <v>62</v>
      </c>
      <c r="E12" s="33"/>
      <c r="F12" s="34" t="s">
        <v>108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5.75">
      <c r="A13" s="33"/>
      <c r="B13" s="35" t="s">
        <v>70</v>
      </c>
      <c r="C13" s="33"/>
      <c r="D13" s="35" t="s">
        <v>70</v>
      </c>
      <c r="E13" s="33"/>
      <c r="F13" s="35" t="s">
        <v>70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5.75">
      <c r="A14" s="36" t="s">
        <v>63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5.75">
      <c r="A16" s="33" t="s">
        <v>104</v>
      </c>
      <c r="B16" s="37">
        <v>159975</v>
      </c>
      <c r="C16" s="37"/>
      <c r="D16" s="37"/>
      <c r="E16" s="37"/>
      <c r="F16" s="37">
        <f>SUM(B16:D16)</f>
        <v>159975</v>
      </c>
      <c r="G16" s="37"/>
      <c r="H16" s="37"/>
      <c r="I16" s="37"/>
      <c r="J16" s="37"/>
      <c r="K16" s="37"/>
      <c r="L16" s="33"/>
      <c r="M16" s="33"/>
      <c r="N16" s="33"/>
      <c r="O16" s="33"/>
      <c r="P16" s="33"/>
      <c r="Q16" s="33"/>
      <c r="R16" s="33"/>
    </row>
    <row r="17" spans="1:18" ht="15.75">
      <c r="A17" s="33" t="s">
        <v>64</v>
      </c>
      <c r="B17" s="37">
        <v>42787</v>
      </c>
      <c r="C17" s="37"/>
      <c r="D17" s="37"/>
      <c r="E17" s="37"/>
      <c r="F17" s="37">
        <f>SUM(B17:D17)</f>
        <v>42787</v>
      </c>
      <c r="G17" s="37"/>
      <c r="H17" s="37"/>
      <c r="I17" s="37"/>
      <c r="J17" s="37"/>
      <c r="K17" s="37"/>
      <c r="L17" s="33"/>
      <c r="M17" s="33"/>
      <c r="N17" s="33"/>
      <c r="O17" s="33"/>
      <c r="P17" s="33"/>
      <c r="Q17" s="33"/>
      <c r="R17" s="33"/>
    </row>
    <row r="18" spans="1:18" ht="15.75">
      <c r="A18" s="33" t="s">
        <v>65</v>
      </c>
      <c r="B18" s="37">
        <f>1140-670</f>
        <v>470</v>
      </c>
      <c r="C18" s="37"/>
      <c r="D18" s="37"/>
      <c r="E18" s="37"/>
      <c r="F18" s="37">
        <f>SUM(B18:D18)</f>
        <v>470</v>
      </c>
      <c r="G18" s="37"/>
      <c r="H18" s="37"/>
      <c r="I18" s="37"/>
      <c r="J18" s="37"/>
      <c r="K18" s="37"/>
      <c r="L18" s="33"/>
      <c r="M18" s="33"/>
      <c r="N18" s="33"/>
      <c r="O18" s="33"/>
      <c r="P18" s="33"/>
      <c r="Q18" s="33"/>
      <c r="R18" s="33"/>
    </row>
    <row r="19" spans="1:18" ht="15.75">
      <c r="A19" s="33" t="s">
        <v>66</v>
      </c>
      <c r="B19" s="37">
        <v>13006</v>
      </c>
      <c r="C19" s="37"/>
      <c r="D19" s="37"/>
      <c r="E19" s="37"/>
      <c r="F19" s="37">
        <f>SUM(B19:D19)</f>
        <v>13006</v>
      </c>
      <c r="G19" s="37"/>
      <c r="H19" s="37"/>
      <c r="I19" s="37"/>
      <c r="J19" s="37"/>
      <c r="K19" s="37"/>
      <c r="L19" s="33"/>
      <c r="M19" s="33"/>
      <c r="N19" s="33"/>
      <c r="O19" s="33"/>
      <c r="P19" s="33"/>
      <c r="Q19" s="33"/>
      <c r="R19" s="33"/>
    </row>
    <row r="20" spans="1:18" ht="15.75">
      <c r="A20" s="33" t="s">
        <v>67</v>
      </c>
      <c r="B20" s="37">
        <v>2113</v>
      </c>
      <c r="C20" s="37"/>
      <c r="D20" s="37">
        <f>+F20-B20</f>
        <v>89</v>
      </c>
      <c r="E20" s="37"/>
      <c r="F20" s="37">
        <v>2202</v>
      </c>
      <c r="G20" s="37"/>
      <c r="H20" s="37"/>
      <c r="I20" s="37"/>
      <c r="J20" s="37"/>
      <c r="K20" s="37"/>
      <c r="L20" s="33"/>
      <c r="M20" s="33"/>
      <c r="N20" s="33"/>
      <c r="O20" s="33"/>
      <c r="P20" s="33"/>
      <c r="Q20" s="33"/>
      <c r="R20" s="33"/>
    </row>
    <row r="21" spans="1:18" ht="15.75">
      <c r="A21" s="33" t="s">
        <v>68</v>
      </c>
      <c r="B21" s="37">
        <v>-77342</v>
      </c>
      <c r="C21" s="37"/>
      <c r="D21" s="37">
        <f>+F21-B21</f>
        <v>-942</v>
      </c>
      <c r="E21" s="37"/>
      <c r="F21" s="37">
        <v>-78284</v>
      </c>
      <c r="G21" s="37"/>
      <c r="H21" s="37"/>
      <c r="I21" s="37"/>
      <c r="J21" s="37"/>
      <c r="K21" s="37"/>
      <c r="L21" s="33"/>
      <c r="M21" s="33"/>
      <c r="N21" s="33"/>
      <c r="O21" s="33"/>
      <c r="P21" s="33"/>
      <c r="Q21" s="33"/>
      <c r="R21" s="33"/>
    </row>
    <row r="22" spans="1:18" ht="15.75">
      <c r="A22" s="3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3"/>
      <c r="M22" s="33"/>
      <c r="N22" s="33"/>
      <c r="O22" s="33"/>
      <c r="P22" s="33"/>
      <c r="Q22" s="33"/>
      <c r="R22" s="33"/>
    </row>
    <row r="23" spans="1:18" ht="15.75">
      <c r="A23" s="33"/>
      <c r="B23" s="38">
        <f>SUM(B16:B21)</f>
        <v>141009</v>
      </c>
      <c r="C23" s="37"/>
      <c r="D23" s="38">
        <f>SUM(D16:D21)</f>
        <v>-853</v>
      </c>
      <c r="E23" s="37"/>
      <c r="F23" s="38">
        <f>SUM(F16:F21)</f>
        <v>140156</v>
      </c>
      <c r="G23" s="37"/>
      <c r="H23" s="37"/>
      <c r="I23" s="37"/>
      <c r="J23" s="37"/>
      <c r="K23" s="37"/>
      <c r="L23" s="33"/>
      <c r="M23" s="33"/>
      <c r="N23" s="33"/>
      <c r="O23" s="33"/>
      <c r="P23" s="33"/>
      <c r="Q23" s="33"/>
      <c r="R23" s="33"/>
    </row>
    <row r="24" spans="1:18" ht="15.75">
      <c r="A24" s="3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3"/>
      <c r="M24" s="33"/>
      <c r="N24" s="33"/>
      <c r="O24" s="33"/>
      <c r="P24" s="33"/>
      <c r="Q24" s="33"/>
      <c r="R24" s="33"/>
    </row>
    <row r="25" spans="1:18" ht="15.75">
      <c r="A25" s="36" t="s">
        <v>69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3"/>
      <c r="M25" s="33"/>
      <c r="N25" s="33"/>
      <c r="O25" s="33"/>
      <c r="P25" s="33"/>
      <c r="Q25" s="33"/>
      <c r="R25" s="33"/>
    </row>
    <row r="26" spans="1:18" ht="15.75">
      <c r="A26" s="3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3"/>
      <c r="M26" s="33"/>
      <c r="N26" s="33"/>
      <c r="O26" s="33"/>
      <c r="P26" s="33"/>
      <c r="Q26" s="33"/>
      <c r="R26" s="33"/>
    </row>
    <row r="27" spans="1:18" ht="15.75">
      <c r="A27" s="33" t="s">
        <v>65</v>
      </c>
      <c r="B27" s="37">
        <v>670</v>
      </c>
      <c r="C27" s="37"/>
      <c r="D27" s="37"/>
      <c r="E27" s="37"/>
      <c r="F27" s="37">
        <f>SUM(B27:D27)</f>
        <v>670</v>
      </c>
      <c r="G27" s="37"/>
      <c r="H27" s="37"/>
      <c r="I27" s="37"/>
      <c r="J27" s="37"/>
      <c r="K27" s="37"/>
      <c r="L27" s="33"/>
      <c r="M27" s="33"/>
      <c r="N27" s="33"/>
      <c r="O27" s="33"/>
      <c r="P27" s="33"/>
      <c r="Q27" s="33"/>
      <c r="R27" s="33"/>
    </row>
    <row r="28" spans="1:18" ht="15.75">
      <c r="A28" s="3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3"/>
      <c r="M28" s="33"/>
      <c r="N28" s="33"/>
      <c r="O28" s="33"/>
      <c r="P28" s="33"/>
      <c r="Q28" s="33"/>
      <c r="R28" s="33"/>
    </row>
    <row r="29" spans="1:18" ht="16.5" thickBot="1">
      <c r="A29" s="33"/>
      <c r="B29" s="39">
        <f>SUM(B23:B28)</f>
        <v>141679</v>
      </c>
      <c r="C29" s="37"/>
      <c r="D29" s="39">
        <f>SUM(D23:D28)</f>
        <v>-853</v>
      </c>
      <c r="E29" s="37"/>
      <c r="F29" s="39">
        <f>SUM(F23:F28)</f>
        <v>140826</v>
      </c>
      <c r="G29" s="37"/>
      <c r="H29" s="37"/>
      <c r="I29" s="37"/>
      <c r="J29" s="37"/>
      <c r="K29" s="37"/>
      <c r="L29" s="33"/>
      <c r="M29" s="33"/>
      <c r="N29" s="33"/>
      <c r="O29" s="33"/>
      <c r="P29" s="33"/>
      <c r="Q29" s="33"/>
      <c r="R29" s="33"/>
    </row>
    <row r="30" spans="1:18" ht="16.5" thickTop="1">
      <c r="A30" s="3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3"/>
      <c r="M30" s="33"/>
      <c r="N30" s="33"/>
      <c r="O30" s="33"/>
      <c r="P30" s="33"/>
      <c r="Q30" s="33"/>
      <c r="R30" s="33"/>
    </row>
    <row r="31" spans="1:18" ht="15.75">
      <c r="A31" s="33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3"/>
      <c r="M31" s="33"/>
      <c r="N31" s="33"/>
      <c r="O31" s="33"/>
      <c r="P31" s="33"/>
      <c r="Q31" s="33"/>
      <c r="R31" s="33"/>
    </row>
    <row r="32" spans="1:18" ht="15.75">
      <c r="A32" s="3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3"/>
      <c r="M32" s="33"/>
      <c r="N32" s="33"/>
      <c r="O32" s="33"/>
      <c r="P32" s="33"/>
      <c r="Q32" s="33"/>
      <c r="R32" s="33"/>
    </row>
    <row r="33" spans="1:18" ht="15.75">
      <c r="A33" s="33" t="s">
        <v>72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3"/>
      <c r="M33" s="33"/>
      <c r="N33" s="33"/>
      <c r="O33" s="33"/>
      <c r="P33" s="33"/>
      <c r="Q33" s="33"/>
      <c r="R33" s="33"/>
    </row>
    <row r="34" spans="1:18" ht="15.75">
      <c r="A34" s="33" t="s">
        <v>71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3"/>
      <c r="M34" s="33"/>
      <c r="N34" s="33"/>
      <c r="O34" s="33"/>
      <c r="P34" s="33"/>
      <c r="Q34" s="33"/>
      <c r="R34" s="33"/>
    </row>
    <row r="35" spans="1:18" ht="15.75">
      <c r="A35" s="3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3"/>
      <c r="M35" s="33"/>
      <c r="N35" s="33"/>
      <c r="O35" s="33"/>
      <c r="P35" s="33"/>
      <c r="Q35" s="33"/>
      <c r="R35" s="33"/>
    </row>
    <row r="36" spans="1:18" ht="15.75">
      <c r="A36" s="3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3"/>
      <c r="N36" s="33"/>
      <c r="O36" s="33"/>
      <c r="P36" s="33"/>
      <c r="Q36" s="33"/>
      <c r="R36" s="33"/>
    </row>
    <row r="37" spans="1:18" ht="15.75">
      <c r="A37" s="31" t="s">
        <v>76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5.75">
      <c r="A38" s="31" t="s">
        <v>91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5.75">
      <c r="A39" s="33"/>
      <c r="B39" s="33"/>
      <c r="C39" s="33"/>
      <c r="D39" s="33"/>
      <c r="E39" s="33"/>
      <c r="F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5.75">
      <c r="A40" s="33"/>
      <c r="B40" s="33"/>
      <c r="C40" s="33"/>
      <c r="D40" s="33"/>
      <c r="E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5.75">
      <c r="A42" s="33"/>
      <c r="B42" s="33"/>
      <c r="C42" s="33"/>
      <c r="D42" s="33"/>
      <c r="E42" s="33"/>
      <c r="F42" s="65" t="s">
        <v>139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67" right="0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38">
      <selection activeCell="D74" sqref="D74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4.140625" style="0" customWidth="1"/>
  </cols>
  <sheetData>
    <row r="1" spans="1:3" ht="18.75">
      <c r="A1" s="62" t="s">
        <v>31</v>
      </c>
      <c r="B1" s="62"/>
      <c r="C1" s="62"/>
    </row>
    <row r="2" spans="1:3" ht="12.75">
      <c r="A2" s="61" t="s">
        <v>32</v>
      </c>
      <c r="B2" s="61"/>
      <c r="C2" s="61"/>
    </row>
    <row r="3" spans="1:3" ht="12.75">
      <c r="A3" s="61" t="s">
        <v>24</v>
      </c>
      <c r="B3" s="61"/>
      <c r="C3" s="61"/>
    </row>
    <row r="4" spans="1:3" ht="12.75">
      <c r="A4" s="61" t="s">
        <v>59</v>
      </c>
      <c r="B4" s="61"/>
      <c r="C4" s="61"/>
    </row>
    <row r="5" spans="1:3" ht="12.75">
      <c r="A5" s="45"/>
      <c r="B5" s="13"/>
      <c r="C5" s="13"/>
    </row>
    <row r="6" spans="1:3" ht="15.75">
      <c r="A6" s="60" t="s">
        <v>111</v>
      </c>
      <c r="B6" s="60"/>
      <c r="C6" s="60"/>
    </row>
    <row r="7" spans="1:3" ht="12.75">
      <c r="A7" s="61" t="s">
        <v>105</v>
      </c>
      <c r="B7" s="61"/>
      <c r="C7" s="61"/>
    </row>
    <row r="9" spans="2:3" ht="12.75">
      <c r="B9" s="14"/>
      <c r="C9" s="14" t="s">
        <v>108</v>
      </c>
    </row>
    <row r="10" spans="2:3" ht="12.75">
      <c r="B10" s="12"/>
      <c r="C10" s="12" t="s">
        <v>4</v>
      </c>
    </row>
    <row r="11" spans="2:3" ht="12.75">
      <c r="B11" s="12"/>
      <c r="C11" s="12" t="s">
        <v>25</v>
      </c>
    </row>
    <row r="12" spans="2:3" ht="15.75">
      <c r="B12" s="49" t="s">
        <v>112</v>
      </c>
      <c r="C12" s="48"/>
    </row>
    <row r="13" spans="2:3" ht="15.75">
      <c r="B13" s="49"/>
      <c r="C13" s="48"/>
    </row>
    <row r="14" spans="2:3" ht="15.75">
      <c r="B14" s="49" t="s">
        <v>93</v>
      </c>
      <c r="C14" s="48">
        <v>-995</v>
      </c>
    </row>
    <row r="15" spans="2:3" ht="15.75">
      <c r="B15" s="48"/>
      <c r="C15" s="48"/>
    </row>
    <row r="16" spans="2:3" ht="15.75">
      <c r="B16" s="49" t="s">
        <v>113</v>
      </c>
      <c r="C16" s="48"/>
    </row>
    <row r="17" spans="2:3" ht="15.75">
      <c r="B17" s="48" t="s">
        <v>94</v>
      </c>
      <c r="C17" s="48">
        <v>1986</v>
      </c>
    </row>
    <row r="18" spans="2:3" ht="15.75">
      <c r="B18" s="48" t="s">
        <v>114</v>
      </c>
      <c r="C18" s="48">
        <v>59</v>
      </c>
    </row>
    <row r="19" spans="2:3" ht="15.75">
      <c r="B19" s="48" t="s">
        <v>95</v>
      </c>
      <c r="C19" s="48">
        <v>1</v>
      </c>
    </row>
    <row r="20" spans="2:3" ht="15.75">
      <c r="B20" s="48" t="s">
        <v>96</v>
      </c>
      <c r="C20" s="48">
        <v>-15</v>
      </c>
    </row>
    <row r="21" spans="2:3" ht="15.75">
      <c r="B21" s="48" t="s">
        <v>97</v>
      </c>
      <c r="C21" s="48">
        <v>1367</v>
      </c>
    </row>
    <row r="22" spans="2:3" ht="15.75">
      <c r="B22" s="48"/>
      <c r="C22" s="52"/>
    </row>
    <row r="23" spans="2:3" ht="15.75">
      <c r="B23" s="49" t="s">
        <v>115</v>
      </c>
      <c r="C23" s="48">
        <f>SUM(C14:C21)</f>
        <v>2403</v>
      </c>
    </row>
    <row r="24" spans="2:3" ht="15.75">
      <c r="B24" s="49"/>
      <c r="C24" s="48"/>
    </row>
    <row r="25" spans="2:3" ht="15.75">
      <c r="B25" s="50" t="s">
        <v>129</v>
      </c>
      <c r="C25" s="48"/>
    </row>
    <row r="26" spans="2:3" ht="15.75">
      <c r="B26" s="48" t="s">
        <v>116</v>
      </c>
      <c r="C26" s="48">
        <v>-232</v>
      </c>
    </row>
    <row r="27" spans="2:3" ht="15.75">
      <c r="B27" s="48" t="s">
        <v>46</v>
      </c>
      <c r="C27" s="48">
        <v>742</v>
      </c>
    </row>
    <row r="28" spans="2:3" ht="15.75">
      <c r="B28" s="48" t="s">
        <v>117</v>
      </c>
      <c r="C28" s="48">
        <v>-672</v>
      </c>
    </row>
    <row r="29" spans="2:3" ht="15.75">
      <c r="B29" s="48"/>
      <c r="C29" s="48"/>
    </row>
    <row r="30" spans="2:3" ht="15.75">
      <c r="B30" s="50" t="s">
        <v>130</v>
      </c>
      <c r="C30" s="48"/>
    </row>
    <row r="31" spans="2:3" ht="15.75">
      <c r="B31" s="48" t="s">
        <v>118</v>
      </c>
      <c r="C31" s="48">
        <v>-1044</v>
      </c>
    </row>
    <row r="32" spans="2:3" ht="15.75">
      <c r="B32" s="48"/>
      <c r="C32" s="52"/>
    </row>
    <row r="33" spans="2:3" ht="15.75">
      <c r="B33" s="49" t="s">
        <v>131</v>
      </c>
      <c r="C33" s="48">
        <f>SUM(C22:C31)</f>
        <v>1197</v>
      </c>
    </row>
    <row r="34" spans="2:3" ht="15.75">
      <c r="B34" s="59"/>
      <c r="C34" s="48"/>
    </row>
    <row r="35" spans="2:4" ht="15.75">
      <c r="B35" s="48" t="s">
        <v>99</v>
      </c>
      <c r="C35" s="48">
        <v>-1367</v>
      </c>
      <c r="D35" t="s">
        <v>0</v>
      </c>
    </row>
    <row r="36" spans="2:3" ht="15.75">
      <c r="B36" s="48" t="s">
        <v>98</v>
      </c>
      <c r="C36" s="48">
        <v>-121</v>
      </c>
    </row>
    <row r="37" spans="2:3" ht="15.75">
      <c r="B37" s="48"/>
      <c r="C37" s="52"/>
    </row>
    <row r="38" spans="2:3" ht="15.75">
      <c r="B38" s="49" t="s">
        <v>119</v>
      </c>
      <c r="C38" s="48">
        <f>SUM(C33:C37)</f>
        <v>-291</v>
      </c>
    </row>
    <row r="39" spans="2:3" ht="15.75">
      <c r="B39" s="48"/>
      <c r="C39" s="48"/>
    </row>
    <row r="40" spans="2:3" ht="15.75">
      <c r="B40" s="49" t="s">
        <v>120</v>
      </c>
      <c r="C40" s="48"/>
    </row>
    <row r="41" spans="2:3" ht="15.75">
      <c r="B41" s="48"/>
      <c r="C41" s="48"/>
    </row>
    <row r="42" spans="2:3" ht="15.75">
      <c r="B42" s="48" t="s">
        <v>121</v>
      </c>
      <c r="C42" s="56">
        <v>-74</v>
      </c>
    </row>
    <row r="43" spans="2:3" ht="15.75">
      <c r="B43" s="48" t="s">
        <v>132</v>
      </c>
      <c r="C43" s="57">
        <v>7</v>
      </c>
    </row>
    <row r="44" spans="2:3" ht="15.75">
      <c r="B44" s="48" t="s">
        <v>100</v>
      </c>
      <c r="C44" s="57">
        <v>15</v>
      </c>
    </row>
    <row r="45" spans="2:3" ht="15.75">
      <c r="B45" s="48"/>
      <c r="C45" s="58"/>
    </row>
    <row r="46" spans="2:4" ht="15.75">
      <c r="B46" s="49" t="s">
        <v>122</v>
      </c>
      <c r="C46" s="53">
        <f>SUM(C42:C44)</f>
        <v>-52</v>
      </c>
      <c r="D46" s="65" t="s">
        <v>140</v>
      </c>
    </row>
    <row r="47" spans="2:3" ht="15.75">
      <c r="B47" s="49"/>
      <c r="C47" s="53"/>
    </row>
    <row r="48" spans="2:3" ht="15.75">
      <c r="B48" s="51"/>
      <c r="C48" s="53"/>
    </row>
    <row r="49" spans="2:3" ht="15.75">
      <c r="B49" s="49" t="s">
        <v>101</v>
      </c>
      <c r="C49" s="53"/>
    </row>
    <row r="50" spans="2:3" ht="15.75">
      <c r="B50" s="48"/>
      <c r="C50" s="52"/>
    </row>
    <row r="51" spans="2:3" ht="15.75">
      <c r="B51" s="48" t="s">
        <v>133</v>
      </c>
      <c r="C51" s="56">
        <v>-926</v>
      </c>
    </row>
    <row r="52" spans="2:3" ht="15.75">
      <c r="B52" s="48" t="s">
        <v>123</v>
      </c>
      <c r="C52" s="57">
        <v>-24</v>
      </c>
    </row>
    <row r="53" spans="2:3" ht="15.75">
      <c r="B53" s="48" t="s">
        <v>134</v>
      </c>
      <c r="C53" s="57">
        <v>3278</v>
      </c>
    </row>
    <row r="54" spans="2:3" ht="15.75">
      <c r="B54" s="48" t="s">
        <v>124</v>
      </c>
      <c r="C54" s="57">
        <v>-201</v>
      </c>
    </row>
    <row r="55" spans="2:3" ht="15.75">
      <c r="B55" s="48"/>
      <c r="C55" s="58"/>
    </row>
    <row r="56" spans="2:3" ht="15.75">
      <c r="B56" s="49" t="s">
        <v>125</v>
      </c>
      <c r="C56" s="53">
        <f>SUM(C51:C55)</f>
        <v>2127</v>
      </c>
    </row>
    <row r="57" spans="2:3" ht="15.75">
      <c r="B57" s="59"/>
      <c r="C57" s="53"/>
    </row>
    <row r="58" spans="2:3" ht="15.75">
      <c r="B58" s="49" t="s">
        <v>135</v>
      </c>
      <c r="C58" s="55">
        <f>+C38+C46+C56</f>
        <v>1784</v>
      </c>
    </row>
    <row r="59" spans="2:3" ht="15.75">
      <c r="B59" s="48"/>
      <c r="C59" s="53"/>
    </row>
    <row r="60" spans="2:3" ht="15.75">
      <c r="B60" s="49" t="s">
        <v>102</v>
      </c>
      <c r="C60" s="53">
        <v>-9205</v>
      </c>
    </row>
    <row r="61" spans="2:3" ht="15.75">
      <c r="B61" s="48"/>
      <c r="C61" s="53"/>
    </row>
    <row r="62" spans="2:3" ht="15.75">
      <c r="B62" s="49" t="s">
        <v>136</v>
      </c>
      <c r="C62" s="53">
        <v>3</v>
      </c>
    </row>
    <row r="63" spans="2:3" ht="15.75">
      <c r="B63" s="49"/>
      <c r="C63" s="53"/>
    </row>
    <row r="64" spans="2:3" ht="16.5" thickBot="1">
      <c r="B64" s="49" t="s">
        <v>103</v>
      </c>
      <c r="C64" s="54">
        <f>SUM(C58:C63)</f>
        <v>-7418</v>
      </c>
    </row>
    <row r="65" spans="2:3" ht="15.75">
      <c r="B65" s="12"/>
      <c r="C65" s="53"/>
    </row>
    <row r="66" spans="2:3" ht="15.75">
      <c r="B66" s="12"/>
      <c r="C66" s="53"/>
    </row>
    <row r="67" spans="1:3" ht="15.75">
      <c r="A67" s="33" t="s">
        <v>72</v>
      </c>
      <c r="C67" s="40"/>
    </row>
    <row r="68" spans="1:3" ht="15.75">
      <c r="A68" s="33" t="s">
        <v>71</v>
      </c>
      <c r="C68" s="40"/>
    </row>
    <row r="69" spans="1:3" ht="15.75">
      <c r="A69" s="33"/>
      <c r="C69" s="40"/>
    </row>
    <row r="70" ht="15.75">
      <c r="A70" s="33"/>
    </row>
    <row r="71" spans="1:3" ht="15.75">
      <c r="A71" s="31" t="s">
        <v>126</v>
      </c>
      <c r="C71" s="40"/>
    </row>
    <row r="72" spans="1:3" ht="15.75">
      <c r="A72" s="31" t="s">
        <v>127</v>
      </c>
      <c r="C72" s="40"/>
    </row>
    <row r="73" spans="3:4" ht="12.75">
      <c r="C73" s="40"/>
      <c r="D73" s="65" t="s">
        <v>141</v>
      </c>
    </row>
    <row r="74" ht="12.75">
      <c r="C74" s="40"/>
    </row>
    <row r="75" ht="12.75">
      <c r="C75" s="40"/>
    </row>
    <row r="77" ht="12.75">
      <c r="C77" s="40"/>
    </row>
    <row r="78" ht="12.75">
      <c r="C78" s="40"/>
    </row>
    <row r="79" ht="12.75">
      <c r="C79" s="40"/>
    </row>
    <row r="80" ht="12.75">
      <c r="C80" s="40"/>
    </row>
    <row r="81" ht="12.75">
      <c r="C81" s="40"/>
    </row>
    <row r="82" ht="12.75">
      <c r="C82" s="40"/>
    </row>
    <row r="83" ht="12.75">
      <c r="C83" s="40"/>
    </row>
    <row r="84" ht="12.75">
      <c r="C84" s="40"/>
    </row>
    <row r="85" ht="15">
      <c r="C85" s="41"/>
    </row>
    <row r="86" ht="12.75">
      <c r="C86" s="40"/>
    </row>
    <row r="87" ht="12.75">
      <c r="C87" s="40"/>
    </row>
    <row r="88" ht="12.75">
      <c r="C88" s="40"/>
    </row>
    <row r="89" ht="12.75">
      <c r="C89" s="40"/>
    </row>
    <row r="90" ht="12.75">
      <c r="C90" s="40"/>
    </row>
    <row r="91" ht="12.75">
      <c r="C91" s="40"/>
    </row>
    <row r="92" ht="12.75">
      <c r="C92" s="40"/>
    </row>
    <row r="93" ht="12.75">
      <c r="C93" s="40"/>
    </row>
    <row r="94" ht="12.75">
      <c r="C94" s="40"/>
    </row>
    <row r="95" ht="12.75">
      <c r="C95" s="40"/>
    </row>
    <row r="96" ht="12.75">
      <c r="C96" s="40"/>
    </row>
    <row r="97" ht="12.75">
      <c r="C97" s="40"/>
    </row>
    <row r="98" ht="12.75">
      <c r="C98" s="40"/>
    </row>
    <row r="99" ht="12.75">
      <c r="C99" s="40"/>
    </row>
    <row r="100" ht="12.75">
      <c r="C100" s="40"/>
    </row>
  </sheetData>
  <mergeCells count="6">
    <mergeCell ref="A6:C6"/>
    <mergeCell ref="A7:C7"/>
    <mergeCell ref="A1:C1"/>
    <mergeCell ref="A2:C2"/>
    <mergeCell ref="A3:C3"/>
    <mergeCell ref="A4:C4"/>
  </mergeCells>
  <printOptions/>
  <pageMargins left="0.77" right="0.25" top="1.03" bottom="1.46" header="0.42" footer="0.9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 SERVICES SDN BHD</dc:creator>
  <cp:keywords/>
  <dc:description/>
  <cp:lastModifiedBy>enet</cp:lastModifiedBy>
  <cp:lastPrinted>2003-10-22T03:48:57Z</cp:lastPrinted>
  <dcterms:created xsi:type="dcterms:W3CDTF">1999-09-09T14:10:21Z</dcterms:created>
  <dcterms:modified xsi:type="dcterms:W3CDTF">2003-10-22T03:49:21Z</dcterms:modified>
  <cp:category/>
  <cp:version/>
  <cp:contentType/>
  <cp:contentStatus/>
</cp:coreProperties>
</file>