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firstSheet="1" activeTab="2"/>
  </bookViews>
  <sheets>
    <sheet name="Sheet5" sheetId="1" state="hidden" r:id="rId1"/>
    <sheet name="P &amp;L " sheetId="2" r:id="rId2"/>
    <sheet name="Balance Sheet" sheetId="3" r:id="rId3"/>
    <sheet name="Cash 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<sst xmlns="http://schemas.openxmlformats.org/spreadsheetml/2006/main" count="249" uniqueCount="158">
  <si>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</si>
  <si>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</si>
  <si>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</si>
  <si>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</si>
  <si>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</si>
  <si>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</si>
  <si>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</si>
  <si>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</si>
  <si>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</si>
  <si>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</si>
  <si>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</si>
  <si>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</si>
  <si>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</si>
  <si>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</si>
  <si>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</si>
  <si>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</si>
  <si>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</si>
  <si>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</si>
  <si>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Other investments</t>
  </si>
  <si>
    <t xml:space="preserve">  Bank borrowings</t>
  </si>
  <si>
    <t>Cash &amp; bank balance</t>
  </si>
  <si>
    <t>Bank overdraft</t>
  </si>
  <si>
    <t>N/A</t>
  </si>
  <si>
    <t>Cash &amp; Cash Equilvalents at beginning of financial year</t>
  </si>
  <si>
    <t>Cash &amp; Cash Equilvalents at end of period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</si>
  <si>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</si>
  <si>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</si>
  <si>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</si>
  <si>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</si>
  <si>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</si>
  <si>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</si>
  <si>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</si>
  <si>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</si>
  <si>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>Investment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</si>
  <si>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</si>
  <si>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</si>
  <si>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</si>
  <si>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</si>
  <si>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</si>
  <si>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</si>
  <si>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</si>
  <si>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</si>
  <si>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</si>
  <si>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</si>
  <si>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</si>
  <si>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</si>
  <si>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</si>
  <si>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</si>
  <si>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</si>
  <si>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</si>
  <si>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</si>
  <si>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</si>
  <si>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31/12/2006</t>
  </si>
  <si>
    <t xml:space="preserve">with the audited financial statements for the year ended 31 December 2006 and </t>
  </si>
  <si>
    <t>Option</t>
  </si>
  <si>
    <t>(Incorporated in Malaysia)</t>
  </si>
  <si>
    <t>and its Subsidiaries</t>
  </si>
  <si>
    <t>Preceding</t>
  </si>
  <si>
    <t>Quarter Ended</t>
  </si>
  <si>
    <t>Corresponding</t>
  </si>
  <si>
    <t>Preceding Year</t>
  </si>
  <si>
    <t>Other Income</t>
  </si>
  <si>
    <t>Sell &amp; Distribution Expenses</t>
  </si>
  <si>
    <t>Staff &amp; Adminstrative Expenses</t>
  </si>
  <si>
    <t>Other Operating Expenses</t>
  </si>
  <si>
    <t>Finance Costs</t>
  </si>
  <si>
    <t>Income tax expenses</t>
  </si>
  <si>
    <t xml:space="preserve">The condensed consolidated financial statement should be read in conjunction  with the </t>
  </si>
  <si>
    <t>Audited Financial Statements for the year ended 31 December 2006 and the accompanying</t>
  </si>
  <si>
    <t>explanatory notes attached to the Interim Consolidated Financial Statements.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</si>
  <si>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</si>
  <si>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</si>
  <si>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</si>
  <si>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</si>
  <si>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</si>
  <si>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</si>
  <si>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</si>
  <si>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</si>
  <si>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</si>
  <si>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</si>
  <si>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</si>
  <si>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</si>
  <si>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</si>
  <si>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</si>
  <si>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</si>
  <si>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</si>
  <si>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Total non-Current Liabilities</t>
  </si>
  <si>
    <t xml:space="preserve">The condensed consolidated balance sheet should be read in conjunction with the </t>
  </si>
  <si>
    <t xml:space="preserve">Audited Financial Statements for the year ended 31 December 2006 and the </t>
  </si>
  <si>
    <t>Net Assets Per Share (RM)</t>
  </si>
  <si>
    <t>The Condensed Consolidated Statement Of Changes in Equity should be read in conjunction with the</t>
  </si>
  <si>
    <t xml:space="preserve">Audited Financial Statements for the year ended 31 December 2006 and the accompanyinf explanatory  </t>
  </si>
  <si>
    <t>notes attached to the Interim Consolidated Financial Statements.</t>
  </si>
  <si>
    <t>Central Industrial Corporation Berhad (12186-K)</t>
  </si>
  <si>
    <t>Balance at 1 January 2007</t>
  </si>
  <si>
    <t>Balance at 1 January 2006</t>
  </si>
  <si>
    <t>N/A  : Not Applicable</t>
  </si>
  <si>
    <t>Diluted earning per share (sen)*</t>
  </si>
  <si>
    <t>Dividend per share (sen)</t>
  </si>
  <si>
    <t>Basic earnings per share (sen)</t>
  </si>
  <si>
    <t>Notes: *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</si>
  <si>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</si>
  <si>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</si>
  <si>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</si>
  <si>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</si>
  <si>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Gross Profit</t>
  </si>
  <si>
    <t>the equity holders of the parent:</t>
  </si>
  <si>
    <t xml:space="preserve">Earnings per share attributable  to </t>
  </si>
  <si>
    <t>Attributable to Parent Equity</t>
  </si>
  <si>
    <t>holder of the Parent</t>
  </si>
  <si>
    <t xml:space="preserve">Current Liabilities </t>
  </si>
  <si>
    <t xml:space="preserve">Non Current Liabilities </t>
  </si>
  <si>
    <t>accompanying explanatory notes attached to the Interim Consolidated Financial Statements</t>
  </si>
  <si>
    <t>Cash Flows from / (used in) Investing Activities</t>
  </si>
  <si>
    <t>Cash Flows from / (used in)  Financing Activities</t>
  </si>
  <si>
    <t xml:space="preserve">  Payments of  Dividends</t>
  </si>
  <si>
    <t xml:space="preserve"> Cash Flows (used in)/ from  Financing Activities</t>
  </si>
  <si>
    <t>&lt;------  Distributable   ---&gt;</t>
  </si>
  <si>
    <t xml:space="preserve">&lt;--------------- Attributable to Equity Holders of the parent  ----------------&gt; </t>
  </si>
  <si>
    <t>&lt;--------------   Non- distributable -----------------&gt;</t>
  </si>
  <si>
    <t>.</t>
  </si>
  <si>
    <t xml:space="preserve">Basic earnings per share are calculated based on the net profit for the period as the numerator and the number of ordinary </t>
  </si>
  <si>
    <t>Cash Flow from/ (used in) Operations</t>
  </si>
  <si>
    <t xml:space="preserve">  Purchase of property ,plant and equitment</t>
  </si>
  <si>
    <t xml:space="preserve">Profit/(loss) for the period </t>
  </si>
  <si>
    <t>Cash Flows from Investing Activities</t>
  </si>
  <si>
    <t xml:space="preserve">  Purchase of fixed assets</t>
  </si>
  <si>
    <t>Cash Flows from Financing Activities</t>
  </si>
  <si>
    <t>Cash Flow from Operations</t>
  </si>
  <si>
    <t>12 Months</t>
  </si>
  <si>
    <t>Condensed consolidated cash flow statement for the twelve months ended</t>
  </si>
  <si>
    <t>Condensed Consolidated Balance Sheet as at 31 December 2007 - unaudited</t>
  </si>
  <si>
    <t>31/12/2007</t>
  </si>
  <si>
    <t>Payments of  Dividends</t>
  </si>
  <si>
    <t>31 December  2007 - unaudited</t>
  </si>
  <si>
    <t>Condensed consolidated income statement for the year ended 31 December 2007 (UNAUDITED)</t>
  </si>
  <si>
    <t xml:space="preserve">  Other investments income</t>
  </si>
  <si>
    <t xml:space="preserve">Condensed consolidated statement of changes in equity for the period ended 31 December 2007 ( unaudited) </t>
  </si>
  <si>
    <t>12 month ended 31 December  2007</t>
  </si>
  <si>
    <t>Balance at 31 December 2007</t>
  </si>
  <si>
    <t>12 month ended 31 December  2006</t>
  </si>
  <si>
    <t>Balance at 31 December 2006</t>
  </si>
  <si>
    <t>Profit/ (Loss) for the period</t>
  </si>
  <si>
    <t xml:space="preserve">Profit /(Loss) before tax </t>
  </si>
  <si>
    <t>Share-based payments</t>
  </si>
  <si>
    <t>Share issue expenses written off</t>
  </si>
  <si>
    <t>Accordingly, the diluted earnings per share for the current year quarter is presented as equal to basic earnings per share.</t>
  </si>
  <si>
    <t xml:space="preserve">The effect on the basic earnings per share for the current year quarter arising from the assumed conversion of the outstanding ESOS option is anti-dilutive.  </t>
  </si>
  <si>
    <t>Cash &amp; Cash Equilvalents at end of year</t>
  </si>
  <si>
    <t/>
  </si>
  <si>
    <t>shares in issue of 45,780,000 as the denominator.</t>
  </si>
  <si>
    <t>Diluted earning per share are not calculated due to non- dilutive potential ordinary shares.</t>
  </si>
  <si>
    <t xml:space="preserve">Current </t>
  </si>
  <si>
    <t>Year</t>
  </si>
  <si>
    <t>To Date</t>
  </si>
  <si>
    <t>Period</t>
  </si>
  <si>
    <t>Interim Report - Fourth Quarter 2007</t>
  </si>
  <si>
    <t xml:space="preserve">            Induvidual Quarter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</si>
</sst>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5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37" fontId="1" fillId="15" borderId="1" applyBorder="0" applyProtection="0">
      <alignment vertical="center"/>
    </xf>
    <xf numFmtId="0" fontId="21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22" fillId="15" borderId="2" applyNumberFormat="0" applyAlignment="0" applyProtection="0"/>
    <xf numFmtId="0" fontId="23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11" applyNumberFormat="0" applyFill="0" applyAlignment="0" applyProtection="0"/>
    <xf numFmtId="0" fontId="31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32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33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0" fontId="15" fillId="0" borderId="0" xfId="44" applyNumberFormat="1" applyFont="1" applyAlignment="1">
      <alignment horizontal="right"/>
    </xf>
    <xf numFmtId="170" fontId="15" fillId="0" borderId="0" xfId="44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170" fontId="15" fillId="0" borderId="16" xfId="44" applyNumberFormat="1" applyFont="1" applyBorder="1" applyAlignment="1">
      <alignment horizontal="right"/>
    </xf>
    <xf numFmtId="37" fontId="15" fillId="0" borderId="16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170" fontId="15" fillId="0" borderId="17" xfId="44" applyNumberFormat="1" applyFont="1" applyBorder="1" applyAlignment="1">
      <alignment horizontal="right"/>
    </xf>
    <xf numFmtId="37" fontId="15" fillId="0" borderId="17" xfId="0" applyNumberFormat="1" applyFont="1" applyBorder="1" applyAlignment="1">
      <alignment horizontal="right"/>
    </xf>
    <xf numFmtId="39" fontId="15" fillId="0" borderId="0" xfId="0" applyNumberFormat="1" applyFont="1" applyBorder="1" applyAlignment="1">
      <alignment horizontal="right"/>
    </xf>
    <xf numFmtId="171" fontId="15" fillId="0" borderId="0" xfId="44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70" fontId="15" fillId="0" borderId="0" xfId="44" applyNumberFormat="1" applyFont="1" applyAlignment="1" quotePrefix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170" fontId="18" fillId="0" borderId="0" xfId="44" applyNumberFormat="1" applyFont="1" applyBorder="1" applyAlignment="1">
      <alignment/>
    </xf>
    <xf numFmtId="170" fontId="18" fillId="0" borderId="0" xfId="44" applyNumberFormat="1" applyFont="1" applyAlignment="1">
      <alignment/>
    </xf>
    <xf numFmtId="43" fontId="18" fillId="0" borderId="0" xfId="44" applyFont="1" applyAlignment="1">
      <alignment/>
    </xf>
    <xf numFmtId="0" fontId="18" fillId="0" borderId="0" xfId="0" applyFont="1" applyAlignment="1" quotePrefix="1">
      <alignment/>
    </xf>
    <xf numFmtId="170" fontId="37" fillId="0" borderId="17" xfId="44" applyNumberFormat="1" applyFont="1" applyBorder="1" applyAlignment="1">
      <alignment/>
    </xf>
    <xf numFmtId="170" fontId="36" fillId="0" borderId="0" xfId="0" applyNumberFormat="1" applyFont="1" applyAlignment="1">
      <alignment horizontal="center"/>
    </xf>
    <xf numFmtId="0" fontId="18" fillId="0" borderId="0" xfId="0" applyFont="1" applyBorder="1" applyAlignment="1" quotePrefix="1">
      <alignment/>
    </xf>
    <xf numFmtId="43" fontId="18" fillId="0" borderId="0" xfId="44" applyFont="1" applyBorder="1" applyAlignment="1">
      <alignment/>
    </xf>
    <xf numFmtId="170" fontId="18" fillId="0" borderId="0" xfId="0" applyNumberFormat="1" applyFont="1" applyAlignment="1">
      <alignment/>
    </xf>
    <xf numFmtId="0" fontId="15" fillId="0" borderId="0" xfId="0" applyFont="1" applyAlignment="1">
      <alignment/>
    </xf>
    <xf numFmtId="170" fontId="15" fillId="0" borderId="0" xfId="44" applyNumberFormat="1" applyFont="1" applyFill="1" applyAlignment="1" quotePrefix="1">
      <alignment horizontal="right"/>
    </xf>
    <xf numFmtId="37" fontId="15" fillId="0" borderId="17" xfId="0" applyNumberFormat="1" applyFont="1" applyFill="1" applyBorder="1" applyAlignment="1">
      <alignment horizontal="right"/>
    </xf>
    <xf numFmtId="43" fontId="15" fillId="0" borderId="0" xfId="44" applyFont="1" applyBorder="1" applyAlignment="1">
      <alignment horizontal="right"/>
    </xf>
    <xf numFmtId="0" fontId="39" fillId="0" borderId="0" xfId="0" applyFont="1" applyAlignment="1">
      <alignment/>
    </xf>
    <xf numFmtId="37" fontId="39" fillId="0" borderId="0" xfId="67" applyFont="1" applyAlignment="1" applyProtection="1">
      <alignment horizontal="justify" wrapText="1"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70" fontId="15" fillId="0" borderId="0" xfId="44" applyNumberFormat="1" applyFont="1" applyAlignment="1">
      <alignment horizontal="center"/>
    </xf>
    <xf numFmtId="170" fontId="15" fillId="0" borderId="12" xfId="44" applyNumberFormat="1" applyFont="1" applyBorder="1" applyAlignment="1">
      <alignment horizontal="center"/>
    </xf>
    <xf numFmtId="170" fontId="17" fillId="0" borderId="17" xfId="44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38" fillId="0" borderId="17" xfId="0" applyNumberFormat="1" applyFont="1" applyBorder="1" applyAlignment="1">
      <alignment horizontal="right"/>
    </xf>
    <xf numFmtId="0" fontId="44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38" fillId="0" borderId="0" xfId="0" applyNumberFormat="1" applyFont="1" applyBorder="1" applyAlignment="1">
      <alignment horizontal="right"/>
    </xf>
    <xf numFmtId="39" fontId="38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D8" sqref="D8"/>
    </sheetView>
  </sheetViews>
  <sheetFormatPr defaultColWidth="9.140625" defaultRowHeight="12.75"/>
  <cols>
    <col min="1" max="2" width="9.140625" style="50" customWidth="1"/>
    <col min="3" max="3" width="9.8515625" style="50" customWidth="1"/>
    <col min="4" max="4" width="9.140625" style="50" customWidth="1"/>
    <col min="5" max="5" width="15.421875" style="50" customWidth="1"/>
    <col min="6" max="6" width="5.57421875" style="50" customWidth="1"/>
    <col min="7" max="7" width="15.8515625" style="50" customWidth="1"/>
    <col min="8" max="8" width="0" style="50" hidden="1" customWidth="1"/>
    <col min="9" max="9" width="5.57421875" style="50" customWidth="1"/>
    <col min="10" max="10" width="13.28125" style="50" customWidth="1"/>
    <col min="11" max="11" width="4.57421875" style="50" customWidth="1"/>
    <col min="12" max="12" width="14.00390625" style="50" customWidth="1"/>
    <col min="13" max="16384" width="9.140625" style="50" customWidth="1"/>
  </cols>
  <sheetData>
    <row r="1" spans="1:12" ht="15">
      <c r="A1" s="1" t="s">
        <v>93</v>
      </c>
      <c r="B1" s="1"/>
      <c r="C1" s="1"/>
      <c r="D1" s="1"/>
      <c r="E1" s="1"/>
      <c r="F1" s="12"/>
      <c r="G1" s="1"/>
      <c r="H1" s="2"/>
      <c r="I1" s="13"/>
      <c r="J1" s="2"/>
      <c r="K1" s="13"/>
      <c r="L1" s="2"/>
    </row>
    <row r="2" spans="1:12" ht="15">
      <c r="A2" s="1" t="s">
        <v>55</v>
      </c>
      <c r="B2" s="1"/>
      <c r="C2" s="1"/>
      <c r="D2" s="1"/>
      <c r="E2" s="1"/>
      <c r="F2" s="12"/>
      <c r="G2" s="1"/>
      <c r="H2" s="2"/>
      <c r="I2" s="13"/>
      <c r="J2" s="2"/>
      <c r="K2" s="13"/>
      <c r="L2" s="2"/>
    </row>
    <row r="3" spans="1:12" ht="15">
      <c r="A3" s="1" t="s">
        <v>56</v>
      </c>
      <c r="B3" s="1"/>
      <c r="C3" s="1"/>
      <c r="D3" s="1"/>
      <c r="E3" s="1"/>
      <c r="F3" s="12"/>
      <c r="G3" s="1"/>
      <c r="H3" s="2"/>
      <c r="I3" s="13"/>
      <c r="J3" s="2"/>
      <c r="K3" s="13"/>
      <c r="L3" s="2"/>
    </row>
    <row r="4" spans="1:12" ht="15">
      <c r="A4" s="1"/>
      <c r="B4" s="1"/>
      <c r="C4" s="1"/>
      <c r="D4" s="1"/>
      <c r="E4" s="1"/>
      <c r="F4" s="12"/>
      <c r="G4" s="1"/>
      <c r="H4" s="2"/>
      <c r="I4" s="13"/>
      <c r="J4" s="2"/>
      <c r="K4" s="13"/>
      <c r="L4" s="2"/>
    </row>
    <row r="5" spans="1:12" ht="15">
      <c r="A5" s="1" t="s">
        <v>156</v>
      </c>
      <c r="B5" s="1"/>
      <c r="C5" s="1"/>
      <c r="D5" s="1"/>
      <c r="E5" s="1"/>
      <c r="F5" s="12"/>
      <c r="G5" s="1"/>
      <c r="H5" s="1"/>
      <c r="I5" s="12"/>
      <c r="J5" s="1"/>
      <c r="K5" s="12"/>
      <c r="L5" s="2"/>
    </row>
    <row r="6" spans="1:12" ht="15">
      <c r="A6" s="1"/>
      <c r="B6" s="1"/>
      <c r="C6" s="1"/>
      <c r="D6" s="1"/>
      <c r="E6" s="1"/>
      <c r="F6" s="12"/>
      <c r="G6" s="1"/>
      <c r="H6" s="1"/>
      <c r="I6" s="12"/>
      <c r="J6" s="1"/>
      <c r="K6" s="12"/>
      <c r="L6" s="2"/>
    </row>
    <row r="7" spans="1:12" ht="15">
      <c r="A7" s="4"/>
      <c r="B7" s="4"/>
      <c r="C7" s="4"/>
      <c r="D7" s="4"/>
      <c r="E7" s="4"/>
      <c r="F7" s="11"/>
      <c r="G7" s="4"/>
      <c r="H7" s="4"/>
      <c r="I7" s="11"/>
      <c r="J7" s="4"/>
      <c r="K7" s="11"/>
      <c r="L7" s="4"/>
    </row>
    <row r="8" spans="1:12" ht="15.75">
      <c r="A8" s="3" t="s">
        <v>135</v>
      </c>
      <c r="B8" s="3"/>
      <c r="C8" s="3"/>
      <c r="D8" s="3"/>
      <c r="E8" s="3"/>
      <c r="F8" s="14"/>
      <c r="G8" s="3"/>
      <c r="H8" s="3"/>
      <c r="I8" s="14"/>
      <c r="J8" s="3"/>
      <c r="K8" s="14"/>
      <c r="L8" s="3"/>
    </row>
    <row r="9" spans="1:12" ht="15.75">
      <c r="A9" s="3"/>
      <c r="B9" s="3"/>
      <c r="C9" s="7"/>
      <c r="D9" s="7"/>
      <c r="E9" s="7"/>
      <c r="F9" s="15"/>
      <c r="G9" s="7"/>
      <c r="H9" s="7"/>
      <c r="I9" s="15"/>
      <c r="J9" s="7"/>
      <c r="K9" s="15"/>
      <c r="L9" s="7"/>
    </row>
    <row r="10" spans="1:12" ht="15.75">
      <c r="A10" s="4"/>
      <c r="B10" s="4"/>
      <c r="C10" s="4"/>
      <c r="D10" s="4"/>
      <c r="E10" s="7" t="s">
        <v>157</v>
      </c>
      <c r="F10" s="15"/>
      <c r="G10" s="7"/>
      <c r="H10" s="7"/>
      <c r="I10" s="15"/>
      <c r="J10" s="7" t="s">
        <v>70</v>
      </c>
      <c r="K10" s="15"/>
      <c r="L10" s="7"/>
    </row>
    <row r="11" spans="5:12" s="4" customFormat="1" ht="15.75">
      <c r="E11" s="10" t="s">
        <v>152</v>
      </c>
      <c r="F11" s="15"/>
      <c r="G11" s="10" t="s">
        <v>57</v>
      </c>
      <c r="H11" s="7"/>
      <c r="I11" s="15"/>
      <c r="J11" s="10" t="s">
        <v>152</v>
      </c>
      <c r="K11" s="15"/>
      <c r="L11" s="10" t="s">
        <v>60</v>
      </c>
    </row>
    <row r="12" spans="5:12" s="4" customFormat="1" ht="15.75">
      <c r="E12" s="10" t="s">
        <v>153</v>
      </c>
      <c r="F12" s="15"/>
      <c r="G12" s="10" t="s">
        <v>59</v>
      </c>
      <c r="H12" s="7"/>
      <c r="I12" s="15"/>
      <c r="J12" s="10" t="s">
        <v>153</v>
      </c>
      <c r="K12" s="15"/>
      <c r="L12" s="10" t="s">
        <v>59</v>
      </c>
    </row>
    <row r="13" spans="5:12" s="4" customFormat="1" ht="15.75">
      <c r="E13" s="10" t="s">
        <v>58</v>
      </c>
      <c r="F13" s="15"/>
      <c r="G13" s="10" t="s">
        <v>58</v>
      </c>
      <c r="H13" s="7"/>
      <c r="I13" s="15"/>
      <c r="J13" s="10" t="s">
        <v>154</v>
      </c>
      <c r="K13" s="15"/>
      <c r="L13" s="10" t="s">
        <v>155</v>
      </c>
    </row>
    <row r="14" spans="1:12" ht="15.75">
      <c r="A14" s="4"/>
      <c r="B14" s="4"/>
      <c r="C14" s="4"/>
      <c r="D14" s="4"/>
      <c r="E14" s="7"/>
      <c r="F14" s="15"/>
      <c r="G14" s="7"/>
      <c r="H14" s="7"/>
      <c r="I14" s="15"/>
      <c r="J14" s="7"/>
      <c r="K14" s="15"/>
      <c r="L14" s="7"/>
    </row>
    <row r="15" spans="1:12" ht="15">
      <c r="A15" s="4"/>
      <c r="B15" s="4"/>
      <c r="C15" s="4"/>
      <c r="D15" s="4"/>
      <c r="E15" s="6" t="s">
        <v>132</v>
      </c>
      <c r="F15" s="16"/>
      <c r="G15" s="6" t="s">
        <v>52</v>
      </c>
      <c r="H15" s="6" t="s">
        <v>51</v>
      </c>
      <c r="I15" s="16"/>
      <c r="J15" s="6" t="s">
        <v>132</v>
      </c>
      <c r="K15" s="16"/>
      <c r="L15" s="6" t="s">
        <v>52</v>
      </c>
    </row>
    <row r="16" spans="1:12" ht="15">
      <c r="A16" s="4"/>
      <c r="B16" s="4"/>
      <c r="C16" s="4"/>
      <c r="D16" s="4"/>
      <c r="E16" s="8" t="s">
        <v>0</v>
      </c>
      <c r="F16" s="17"/>
      <c r="G16" s="8" t="s">
        <v>0</v>
      </c>
      <c r="H16" s="8" t="s">
        <v>0</v>
      </c>
      <c r="I16" s="17"/>
      <c r="J16" s="8" t="s">
        <v>0</v>
      </c>
      <c r="K16" s="17"/>
      <c r="L16" s="8" t="s">
        <v>0</v>
      </c>
    </row>
    <row r="17" spans="1:12" ht="15">
      <c r="A17" s="4"/>
      <c r="B17" s="4"/>
      <c r="C17" s="4"/>
      <c r="D17" s="4"/>
      <c r="E17" s="5"/>
      <c r="F17" s="18"/>
      <c r="G17" s="5"/>
      <c r="H17" s="5"/>
      <c r="I17" s="18"/>
      <c r="J17" s="5"/>
      <c r="K17" s="18"/>
      <c r="L17" s="5"/>
    </row>
    <row r="18" spans="1:12" ht="15">
      <c r="A18" s="4" t="s">
        <v>29</v>
      </c>
      <c r="B18" s="4"/>
      <c r="C18" s="4"/>
      <c r="D18" s="4"/>
      <c r="E18" s="19">
        <v>14499</v>
      </c>
      <c r="F18" s="20"/>
      <c r="G18" s="9">
        <v>11377</v>
      </c>
      <c r="H18" s="9">
        <v>13426</v>
      </c>
      <c r="I18" s="21"/>
      <c r="J18" s="9">
        <v>51148</v>
      </c>
      <c r="K18" s="21"/>
      <c r="L18" s="9">
        <v>48029</v>
      </c>
    </row>
    <row r="19" spans="1:12" ht="15">
      <c r="A19" s="4" t="s">
        <v>30</v>
      </c>
      <c r="B19" s="4"/>
      <c r="C19" s="4"/>
      <c r="D19" s="4"/>
      <c r="E19" s="22">
        <v>12771</v>
      </c>
      <c r="F19" s="20"/>
      <c r="G19" s="23">
        <v>10053</v>
      </c>
      <c r="H19" s="23">
        <v>11545</v>
      </c>
      <c r="I19" s="21"/>
      <c r="J19" s="23">
        <v>46094</v>
      </c>
      <c r="K19" s="21"/>
      <c r="L19" s="23">
        <v>42780</v>
      </c>
    </row>
    <row r="20" spans="1:12" ht="15">
      <c r="A20" s="4" t="s">
        <v>105</v>
      </c>
      <c r="B20" s="4"/>
      <c r="C20" s="4"/>
      <c r="D20" s="4"/>
      <c r="E20" s="19">
        <v>1728</v>
      </c>
      <c r="F20" s="20"/>
      <c r="G20" s="9">
        <v>1324</v>
      </c>
      <c r="H20" s="9">
        <v>1881</v>
      </c>
      <c r="I20" s="21"/>
      <c r="J20" s="9">
        <v>5054</v>
      </c>
      <c r="K20" s="21"/>
      <c r="L20" s="9">
        <v>5249</v>
      </c>
    </row>
    <row r="21" spans="1:12" ht="15">
      <c r="A21" s="4"/>
      <c r="B21" s="4"/>
      <c r="C21" s="4"/>
      <c r="D21" s="4"/>
      <c r="E21" s="32" t="s">
        <v>149</v>
      </c>
      <c r="F21" s="20"/>
      <c r="G21" s="9"/>
      <c r="H21" s="9"/>
      <c r="I21" s="21"/>
      <c r="J21" s="9"/>
      <c r="K21" s="21"/>
      <c r="L21" s="9"/>
    </row>
    <row r="22" spans="1:12" ht="15">
      <c r="A22" s="4" t="s">
        <v>61</v>
      </c>
      <c r="B22" s="4"/>
      <c r="C22" s="4"/>
      <c r="D22" s="4"/>
      <c r="E22" s="19">
        <v>0</v>
      </c>
      <c r="F22" s="20"/>
      <c r="G22" s="9">
        <v>84</v>
      </c>
      <c r="H22" s="9">
        <v>131</v>
      </c>
      <c r="I22" s="21"/>
      <c r="J22" s="9">
        <v>9548</v>
      </c>
      <c r="K22" s="21"/>
      <c r="L22" s="9">
        <v>286</v>
      </c>
    </row>
    <row r="23" spans="1:12" ht="15">
      <c r="A23" s="4" t="s">
        <v>62</v>
      </c>
      <c r="B23" s="4"/>
      <c r="C23" s="4"/>
      <c r="D23" s="4"/>
      <c r="E23" s="19">
        <v>-770</v>
      </c>
      <c r="F23" s="20"/>
      <c r="G23" s="9">
        <v>-638</v>
      </c>
      <c r="H23" s="9">
        <v>-852</v>
      </c>
      <c r="I23" s="21"/>
      <c r="J23" s="9">
        <v>-3049</v>
      </c>
      <c r="K23" s="21"/>
      <c r="L23" s="9">
        <v>-2941</v>
      </c>
    </row>
    <row r="24" spans="1:12" ht="15">
      <c r="A24" s="4" t="s">
        <v>63</v>
      </c>
      <c r="B24" s="4"/>
      <c r="C24" s="4"/>
      <c r="D24" s="4"/>
      <c r="E24" s="19">
        <v>-1029</v>
      </c>
      <c r="F24" s="20"/>
      <c r="G24" s="9">
        <v>-919</v>
      </c>
      <c r="H24" s="9">
        <v>-1023</v>
      </c>
      <c r="I24" s="21"/>
      <c r="J24" s="9">
        <v>-3673</v>
      </c>
      <c r="K24" s="21"/>
      <c r="L24" s="9">
        <v>-3667</v>
      </c>
    </row>
    <row r="25" spans="1:12" ht="15">
      <c r="A25" s="4" t="s">
        <v>64</v>
      </c>
      <c r="B25" s="4"/>
      <c r="C25" s="4"/>
      <c r="D25" s="4"/>
      <c r="E25" s="19">
        <v>-436</v>
      </c>
      <c r="F25" s="20"/>
      <c r="G25" s="9">
        <v>-82</v>
      </c>
      <c r="H25" s="9">
        <v>-225</v>
      </c>
      <c r="I25" s="21"/>
      <c r="J25" s="9">
        <v>-1284</v>
      </c>
      <c r="K25" s="21"/>
      <c r="L25" s="9">
        <v>-463</v>
      </c>
    </row>
    <row r="26" spans="1:12" ht="15">
      <c r="A26" s="4" t="s">
        <v>65</v>
      </c>
      <c r="B26" s="4"/>
      <c r="C26" s="4"/>
      <c r="D26" s="24"/>
      <c r="E26" s="22">
        <v>-112</v>
      </c>
      <c r="F26" s="20"/>
      <c r="G26" s="23">
        <v>-177</v>
      </c>
      <c r="H26" s="23">
        <v>-97</v>
      </c>
      <c r="I26" s="21"/>
      <c r="J26" s="23">
        <v>-497</v>
      </c>
      <c r="K26" s="21"/>
      <c r="L26" s="23">
        <v>-525</v>
      </c>
    </row>
    <row r="27" spans="1:12" ht="15">
      <c r="A27" s="4"/>
      <c r="B27" s="4"/>
      <c r="C27" s="4"/>
      <c r="D27" s="24"/>
      <c r="E27" s="32" t="s">
        <v>149</v>
      </c>
      <c r="F27" s="20"/>
      <c r="G27" s="21"/>
      <c r="H27" s="21"/>
      <c r="I27" s="21"/>
      <c r="J27" s="21"/>
      <c r="K27" s="21"/>
      <c r="L27" s="21"/>
    </row>
    <row r="28" spans="1:12" ht="15">
      <c r="A28" s="4" t="s">
        <v>143</v>
      </c>
      <c r="B28" s="4"/>
      <c r="C28" s="4"/>
      <c r="D28" s="4"/>
      <c r="E28" s="19">
        <v>-619</v>
      </c>
      <c r="F28" s="20"/>
      <c r="G28" s="9">
        <v>-408</v>
      </c>
      <c r="H28" s="9">
        <v>-185</v>
      </c>
      <c r="I28" s="21"/>
      <c r="J28" s="9">
        <v>6099</v>
      </c>
      <c r="K28" s="21"/>
      <c r="L28" s="9">
        <v>-2061</v>
      </c>
    </row>
    <row r="29" spans="1:12" ht="15">
      <c r="A29" s="4" t="s">
        <v>66</v>
      </c>
      <c r="B29" s="4"/>
      <c r="C29" s="4"/>
      <c r="D29" s="4"/>
      <c r="E29" s="51"/>
      <c r="F29" s="20"/>
      <c r="G29" s="21">
        <v>-140.593</v>
      </c>
      <c r="H29" s="21">
        <v>67</v>
      </c>
      <c r="I29" s="21"/>
      <c r="J29" s="21">
        <v>23</v>
      </c>
      <c r="K29" s="21"/>
      <c r="L29" s="21">
        <v>-60.59299999999999</v>
      </c>
    </row>
    <row r="30" spans="1:12" ht="15.75" thickBot="1">
      <c r="A30" s="4" t="s">
        <v>142</v>
      </c>
      <c r="B30" s="4"/>
      <c r="C30" s="4"/>
      <c r="D30" s="4"/>
      <c r="E30" s="25">
        <v>-619</v>
      </c>
      <c r="F30" s="20"/>
      <c r="G30" s="52">
        <v>-267.40700000000004</v>
      </c>
      <c r="H30" s="26">
        <v>-252</v>
      </c>
      <c r="I30" s="21"/>
      <c r="J30" s="26">
        <v>6076</v>
      </c>
      <c r="K30" s="21"/>
      <c r="L30" s="26">
        <v>-2000.407</v>
      </c>
    </row>
    <row r="31" spans="1:12" ht="15.75" thickTop="1">
      <c r="A31" s="4" t="s">
        <v>108</v>
      </c>
      <c r="B31" s="4"/>
      <c r="C31" s="4"/>
      <c r="D31" s="4"/>
      <c r="E31" s="19" t="s">
        <v>1</v>
      </c>
      <c r="F31" s="20"/>
      <c r="G31" s="8"/>
      <c r="H31" s="8"/>
      <c r="I31" s="17"/>
      <c r="J31" s="8"/>
      <c r="K31" s="17"/>
      <c r="L31" s="8"/>
    </row>
    <row r="32" spans="1:12" ht="15.75" thickBot="1">
      <c r="A32" s="4" t="s">
        <v>109</v>
      </c>
      <c r="B32" s="4"/>
      <c r="C32" s="4"/>
      <c r="D32" s="4"/>
      <c r="E32" s="25">
        <f>+E30</f>
        <v>-619</v>
      </c>
      <c r="F32" s="20"/>
      <c r="G32" s="26">
        <f>+G30</f>
        <v>-267.40700000000004</v>
      </c>
      <c r="H32" s="26">
        <v>-252</v>
      </c>
      <c r="I32" s="21"/>
      <c r="J32" s="26">
        <f>+J30</f>
        <v>6076</v>
      </c>
      <c r="K32" s="21"/>
      <c r="L32" s="26">
        <f>+L30</f>
        <v>-2000.407</v>
      </c>
    </row>
    <row r="33" spans="1:12" ht="15.75" thickTop="1">
      <c r="A33" s="4"/>
      <c r="B33" s="4"/>
      <c r="C33" s="4"/>
      <c r="D33" s="4"/>
      <c r="E33" s="19"/>
      <c r="F33" s="20"/>
      <c r="G33" s="8"/>
      <c r="H33" s="8"/>
      <c r="I33" s="17"/>
      <c r="J33" s="8"/>
      <c r="K33" s="17"/>
      <c r="L33" s="8"/>
    </row>
    <row r="34" spans="1:12" ht="15">
      <c r="A34" s="4" t="s">
        <v>107</v>
      </c>
      <c r="B34" s="4"/>
      <c r="C34" s="4"/>
      <c r="D34" s="4"/>
      <c r="E34" s="19"/>
      <c r="F34" s="20"/>
      <c r="G34" s="8"/>
      <c r="H34" s="8"/>
      <c r="I34" s="17"/>
      <c r="J34" s="8"/>
      <c r="K34" s="17"/>
      <c r="L34" s="8"/>
    </row>
    <row r="35" spans="1:12" ht="15">
      <c r="A35" s="4" t="s">
        <v>106</v>
      </c>
      <c r="B35" s="4"/>
      <c r="C35" s="4"/>
      <c r="D35" s="4"/>
      <c r="E35" s="32" t="s">
        <v>1</v>
      </c>
      <c r="F35" s="20"/>
      <c r="G35" s="8"/>
      <c r="H35" s="8"/>
      <c r="I35" s="17"/>
      <c r="J35" s="8"/>
      <c r="K35" s="17"/>
      <c r="L35" s="8"/>
    </row>
    <row r="36" spans="2:12" ht="15">
      <c r="B36" s="4"/>
      <c r="C36" s="4"/>
      <c r="D36" s="4"/>
      <c r="E36" s="19"/>
      <c r="F36" s="20"/>
      <c r="G36" s="8"/>
      <c r="H36" s="8"/>
      <c r="I36" s="17"/>
      <c r="J36" s="8"/>
      <c r="K36" s="17"/>
      <c r="L36" s="8" t="s">
        <v>1</v>
      </c>
    </row>
    <row r="37" spans="1:12" ht="15">
      <c r="A37" s="4" t="s">
        <v>99</v>
      </c>
      <c r="B37" s="4"/>
      <c r="C37" s="4"/>
      <c r="D37" s="4"/>
      <c r="E37" s="27">
        <f>+E32/45780*100</f>
        <v>-1.3521188291830493</v>
      </c>
      <c r="F37" s="28"/>
      <c r="G37" s="27">
        <f>+G32/45780*100</f>
        <v>-0.5841131498470948</v>
      </c>
      <c r="H37" s="29">
        <v>-0.6179499754781757</v>
      </c>
      <c r="I37" s="29"/>
      <c r="J37" s="27">
        <f>+J32/457.8</f>
        <v>13.272171253822629</v>
      </c>
      <c r="K37" s="29"/>
      <c r="L37" s="27">
        <v>-3.7854958497160336</v>
      </c>
    </row>
    <row r="38" spans="1:12" ht="15">
      <c r="A38" s="4"/>
      <c r="B38" s="4"/>
      <c r="C38" s="4"/>
      <c r="D38" s="4"/>
      <c r="E38" s="19" t="s">
        <v>1</v>
      </c>
      <c r="F38" s="20"/>
      <c r="G38" s="9"/>
      <c r="H38" s="9"/>
      <c r="I38" s="21"/>
      <c r="J38" s="9"/>
      <c r="K38" s="21"/>
      <c r="L38" s="9"/>
    </row>
    <row r="39" spans="1:12" ht="15">
      <c r="A39" s="4" t="s">
        <v>97</v>
      </c>
      <c r="B39" s="4"/>
      <c r="C39" s="4"/>
      <c r="D39" s="4"/>
      <c r="E39" s="27">
        <f>+E37</f>
        <v>-1.3521188291830493</v>
      </c>
      <c r="F39" s="28"/>
      <c r="G39" s="27">
        <f>+G32/45780*100</f>
        <v>-0.5841131498470948</v>
      </c>
      <c r="H39" s="29">
        <v>-0.6179499754781757</v>
      </c>
      <c r="I39" s="29"/>
      <c r="J39" s="20" t="s">
        <v>22</v>
      </c>
      <c r="K39" s="29"/>
      <c r="L39" s="27">
        <v>-3.7854958497160336</v>
      </c>
    </row>
    <row r="40" spans="1:12" ht="15">
      <c r="A40" s="4"/>
      <c r="B40" s="4"/>
      <c r="C40" s="4"/>
      <c r="D40" s="4"/>
      <c r="E40" s="4"/>
      <c r="F40" s="11"/>
      <c r="G40" s="4"/>
      <c r="H40" s="4"/>
      <c r="I40" s="11"/>
      <c r="J40" s="4"/>
      <c r="K40" s="11"/>
      <c r="L40" s="4"/>
    </row>
    <row r="41" spans="1:12" ht="15">
      <c r="A41" s="4" t="s">
        <v>98</v>
      </c>
      <c r="B41" s="4"/>
      <c r="C41" s="4"/>
      <c r="D41" s="4"/>
      <c r="E41" s="53">
        <v>2.3</v>
      </c>
      <c r="F41" s="11"/>
      <c r="G41" s="53">
        <v>1.15</v>
      </c>
      <c r="H41" s="4"/>
      <c r="I41" s="11"/>
      <c r="J41" s="53">
        <v>2.3</v>
      </c>
      <c r="K41" s="11"/>
      <c r="L41" s="53">
        <v>1.15</v>
      </c>
    </row>
    <row r="42" spans="1:12" ht="15">
      <c r="A42" s="4"/>
      <c r="B42" s="4"/>
      <c r="C42" s="4"/>
      <c r="D42" s="4"/>
      <c r="E42" s="4"/>
      <c r="F42" s="11"/>
      <c r="G42" s="4"/>
      <c r="H42" s="4"/>
      <c r="I42" s="11"/>
      <c r="J42" s="4"/>
      <c r="K42" s="11"/>
      <c r="L42" s="4"/>
    </row>
    <row r="43" spans="1:12" ht="15">
      <c r="A43" s="4" t="s">
        <v>100</v>
      </c>
      <c r="B43" s="4"/>
      <c r="C43" s="4"/>
      <c r="D43" s="4"/>
      <c r="E43" s="4"/>
      <c r="F43" s="11"/>
      <c r="G43" s="4"/>
      <c r="H43" s="4"/>
      <c r="I43" s="11"/>
      <c r="J43" s="4"/>
      <c r="K43" s="11"/>
      <c r="L43" s="4"/>
    </row>
    <row r="44" spans="1:12" ht="15">
      <c r="A44" s="4" t="s">
        <v>121</v>
      </c>
      <c r="B44" s="4"/>
      <c r="C44" s="4"/>
      <c r="D44" s="4"/>
      <c r="E44" s="4"/>
      <c r="F44" s="11"/>
      <c r="G44" s="4"/>
      <c r="H44" s="4"/>
      <c r="I44" s="11"/>
      <c r="J44" s="4"/>
      <c r="K44" s="11"/>
      <c r="L44" s="4"/>
    </row>
    <row r="45" spans="1:12" ht="15">
      <c r="A45" s="4" t="s">
        <v>150</v>
      </c>
      <c r="B45" s="4"/>
      <c r="C45" s="4"/>
      <c r="D45" s="4"/>
      <c r="E45" s="4"/>
      <c r="F45" s="11"/>
      <c r="G45" s="4"/>
      <c r="H45" s="4"/>
      <c r="I45" s="11"/>
      <c r="J45" s="4"/>
      <c r="K45" s="11"/>
      <c r="L45" s="4"/>
    </row>
    <row r="46" spans="1:12" ht="15.75">
      <c r="A46" s="54" t="s">
        <v>147</v>
      </c>
      <c r="B46" s="4"/>
      <c r="C46" s="4"/>
      <c r="D46" s="4"/>
      <c r="E46" s="4"/>
      <c r="F46" s="11"/>
      <c r="G46" s="4"/>
      <c r="H46" s="4"/>
      <c r="I46" s="11"/>
      <c r="J46" s="4"/>
      <c r="K46" s="11"/>
      <c r="L46" s="4"/>
    </row>
    <row r="47" spans="1:12" ht="15.75">
      <c r="A47" s="54" t="s">
        <v>146</v>
      </c>
      <c r="B47" s="4"/>
      <c r="C47" s="4"/>
      <c r="D47" s="4"/>
      <c r="E47" s="4"/>
      <c r="F47" s="11"/>
      <c r="G47" s="4"/>
      <c r="H47" s="4"/>
      <c r="I47" s="11"/>
      <c r="J47" s="4"/>
      <c r="K47" s="11"/>
      <c r="L47" s="4"/>
    </row>
    <row r="48" spans="1:12" ht="15">
      <c r="A48" s="4" t="s">
        <v>151</v>
      </c>
      <c r="B48" s="4"/>
      <c r="C48" s="4"/>
      <c r="D48" s="4"/>
      <c r="E48" s="4"/>
      <c r="F48" s="11"/>
      <c r="G48" s="4"/>
      <c r="H48" s="4"/>
      <c r="I48" s="11"/>
      <c r="J48" s="4"/>
      <c r="K48" s="11"/>
      <c r="L48" s="4"/>
    </row>
    <row r="49" spans="1:12" ht="15">
      <c r="A49" s="4"/>
      <c r="B49" s="4"/>
      <c r="C49" s="4"/>
      <c r="D49" s="4"/>
      <c r="E49" s="4"/>
      <c r="F49" s="11"/>
      <c r="G49" s="4"/>
      <c r="H49" s="4"/>
      <c r="I49" s="11"/>
      <c r="J49" s="4"/>
      <c r="K49" s="11"/>
      <c r="L49" s="4"/>
    </row>
    <row r="50" spans="1:12" ht="15">
      <c r="A50" s="4" t="s">
        <v>96</v>
      </c>
      <c r="B50" s="4"/>
      <c r="C50" s="4"/>
      <c r="D50" s="4"/>
      <c r="E50" s="4"/>
      <c r="F50" s="11"/>
      <c r="G50" s="4"/>
      <c r="H50" s="4"/>
      <c r="I50" s="11"/>
      <c r="J50" s="4"/>
      <c r="K50" s="11"/>
      <c r="L50" s="4"/>
    </row>
    <row r="51" spans="1:12" ht="15">
      <c r="A51" s="4" t="s">
        <v>1</v>
      </c>
      <c r="B51" s="4"/>
      <c r="C51" s="4"/>
      <c r="D51" s="4"/>
      <c r="E51" s="4"/>
      <c r="F51" s="11"/>
      <c r="G51" s="4"/>
      <c r="H51" s="4"/>
      <c r="I51" s="11"/>
      <c r="J51" s="4"/>
      <c r="K51" s="11"/>
      <c r="L51" s="4"/>
    </row>
    <row r="52" spans="1:12" ht="15.75">
      <c r="A52" s="7" t="s">
        <v>67</v>
      </c>
      <c r="B52" s="7"/>
      <c r="C52" s="7"/>
      <c r="D52" s="7"/>
      <c r="E52" s="7"/>
      <c r="F52" s="15"/>
      <c r="G52" s="7"/>
      <c r="H52" s="7"/>
      <c r="I52" s="15"/>
      <c r="J52" s="7"/>
      <c r="K52" s="7"/>
      <c r="L52" s="7"/>
    </row>
    <row r="53" spans="1:12" ht="15.75">
      <c r="A53" s="7" t="s">
        <v>68</v>
      </c>
      <c r="B53" s="7"/>
      <c r="C53" s="7"/>
      <c r="D53" s="7"/>
      <c r="E53" s="7"/>
      <c r="F53" s="15"/>
      <c r="G53" s="7"/>
      <c r="H53" s="7"/>
      <c r="I53" s="15"/>
      <c r="J53" s="7"/>
      <c r="K53" s="7"/>
      <c r="L53" s="7"/>
    </row>
    <row r="54" spans="1:12" ht="15.75">
      <c r="A54" s="7" t="s">
        <v>69</v>
      </c>
      <c r="B54" s="7"/>
      <c r="C54" s="7"/>
      <c r="D54" s="7"/>
      <c r="E54" s="7"/>
      <c r="F54" s="15"/>
      <c r="G54" s="7"/>
      <c r="H54" s="7"/>
      <c r="I54" s="15"/>
      <c r="J54" s="7"/>
      <c r="K54" s="7"/>
      <c r="L54" s="7"/>
    </row>
    <row r="56" ht="15.75">
      <c r="A56" s="54" t="s">
        <v>1</v>
      </c>
    </row>
    <row r="57" spans="1:11" ht="15.75">
      <c r="A57" s="55" t="s">
        <v>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9" spans="1:11" ht="15.75">
      <c r="A59" s="55" t="s">
        <v>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5.75">
      <c r="A60" s="55" t="s">
        <v>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5.75">
      <c r="A61" s="55" t="s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ht="15">
      <c r="A62" s="50" t="s">
        <v>1</v>
      </c>
    </row>
  </sheetData>
  <mergeCells count="4">
    <mergeCell ref="A57:K57"/>
    <mergeCell ref="A59:K59"/>
    <mergeCell ref="A60:K60"/>
    <mergeCell ref="A61:K61"/>
  </mergeCells>
  <printOptions/>
  <pageMargins left="1.299212598425197" right="0.7086614173228347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D10" sqref="D10"/>
    </sheetView>
  </sheetViews>
  <sheetFormatPr defaultColWidth="9.140625" defaultRowHeight="12.75"/>
  <cols>
    <col min="1" max="3" width="9.140625" style="71" customWidth="1"/>
    <col min="4" max="4" width="22.140625" style="71" customWidth="1"/>
    <col min="5" max="5" width="20.00390625" style="71" customWidth="1"/>
    <col min="6" max="6" width="16.28125" style="71" customWidth="1"/>
    <col min="7" max="7" width="11.140625" style="71" customWidth="1"/>
    <col min="8" max="8" width="0" style="71" hidden="1" customWidth="1"/>
    <col min="9" max="16384" width="9.140625" style="71" customWidth="1"/>
  </cols>
  <sheetData>
    <row r="1" spans="1:7" ht="12.75">
      <c r="A1" s="69" t="s">
        <v>71</v>
      </c>
      <c r="B1" s="69"/>
      <c r="C1" s="69"/>
      <c r="D1" s="69"/>
      <c r="E1" s="69"/>
      <c r="F1" s="69"/>
      <c r="G1" s="70"/>
    </row>
    <row r="2" spans="1:7" ht="12.75">
      <c r="A2" s="69" t="s">
        <v>55</v>
      </c>
      <c r="B2" s="69"/>
      <c r="C2" s="69"/>
      <c r="D2" s="69"/>
      <c r="E2" s="69"/>
      <c r="F2" s="69"/>
      <c r="G2" s="70"/>
    </row>
    <row r="3" spans="1:7" ht="12.75">
      <c r="A3" s="69" t="s">
        <v>56</v>
      </c>
      <c r="B3" s="69"/>
      <c r="C3" s="69"/>
      <c r="D3" s="69"/>
      <c r="E3" s="69"/>
      <c r="F3" s="69"/>
      <c r="G3" s="70"/>
    </row>
    <row r="4" spans="1:7" ht="12.75">
      <c r="A4" s="69" t="s">
        <v>156</v>
      </c>
      <c r="B4" s="69"/>
      <c r="C4" s="69"/>
      <c r="D4" s="69"/>
      <c r="E4" s="69"/>
      <c r="F4" s="69"/>
      <c r="G4" s="69"/>
    </row>
    <row r="5" spans="1:7" ht="12.75">
      <c r="A5" s="70"/>
      <c r="B5" s="70"/>
      <c r="C5" s="70"/>
      <c r="D5" s="70"/>
      <c r="E5" s="70"/>
      <c r="F5" s="70"/>
      <c r="G5" s="70"/>
    </row>
    <row r="6" spans="1:7" s="73" customFormat="1" ht="12.75">
      <c r="A6" s="72" t="s">
        <v>131</v>
      </c>
      <c r="B6" s="72"/>
      <c r="C6" s="72"/>
      <c r="D6" s="72"/>
      <c r="E6" s="72"/>
      <c r="F6" s="72"/>
      <c r="G6" s="72"/>
    </row>
    <row r="7" spans="1:7" ht="12.75">
      <c r="A7" s="30"/>
      <c r="B7" s="30"/>
      <c r="C7" s="30"/>
      <c r="D7" s="30"/>
      <c r="E7" s="30"/>
      <c r="F7" s="30"/>
      <c r="G7" s="30"/>
    </row>
    <row r="8" spans="1:7" ht="12.75">
      <c r="A8" s="30"/>
      <c r="B8" s="30"/>
      <c r="C8" s="30"/>
      <c r="D8" s="30"/>
      <c r="E8" s="74" t="s">
        <v>72</v>
      </c>
      <c r="F8" s="74" t="s">
        <v>45</v>
      </c>
      <c r="G8" s="30"/>
    </row>
    <row r="9" spans="1:7" ht="12.75">
      <c r="A9" s="30"/>
      <c r="B9" s="30"/>
      <c r="C9" s="30"/>
      <c r="D9" s="74" t="s">
        <v>1</v>
      </c>
      <c r="E9" s="74" t="s">
        <v>73</v>
      </c>
      <c r="F9" s="74" t="s">
        <v>75</v>
      </c>
      <c r="G9" s="30"/>
    </row>
    <row r="10" spans="1:7" ht="12.75">
      <c r="A10" s="30"/>
      <c r="B10" s="30"/>
      <c r="C10" s="30"/>
      <c r="D10" s="74"/>
      <c r="E10" s="74" t="s">
        <v>152</v>
      </c>
      <c r="F10" s="74" t="s">
        <v>76</v>
      </c>
      <c r="G10" s="30"/>
    </row>
    <row r="11" spans="1:7" ht="12.75">
      <c r="A11" s="30"/>
      <c r="B11" s="30"/>
      <c r="C11" s="30"/>
      <c r="D11" s="74"/>
      <c r="E11" s="74" t="s">
        <v>74</v>
      </c>
      <c r="F11" s="74" t="s">
        <v>77</v>
      </c>
      <c r="G11" s="30"/>
    </row>
    <row r="12" spans="1:7" ht="12.75">
      <c r="A12" s="30"/>
      <c r="B12" s="30"/>
      <c r="C12" s="30"/>
      <c r="D12" s="74"/>
      <c r="E12" s="74"/>
      <c r="F12" s="74"/>
      <c r="G12" s="30"/>
    </row>
    <row r="13" spans="1:7" ht="12.75">
      <c r="A13" s="30"/>
      <c r="B13" s="30"/>
      <c r="C13" s="30"/>
      <c r="D13" s="74" t="s">
        <v>1</v>
      </c>
      <c r="E13" s="75" t="s">
        <v>132</v>
      </c>
      <c r="F13" s="75" t="s">
        <v>52</v>
      </c>
      <c r="G13" s="30"/>
    </row>
    <row r="14" spans="1:7" ht="12.75">
      <c r="A14" s="72" t="s">
        <v>31</v>
      </c>
      <c r="B14" s="30"/>
      <c r="C14" s="30"/>
      <c r="D14" s="30"/>
      <c r="E14" s="76" t="s">
        <v>0</v>
      </c>
      <c r="F14" s="76" t="s">
        <v>0</v>
      </c>
      <c r="G14" s="30"/>
    </row>
    <row r="15" spans="1:7" ht="12.75">
      <c r="A15" s="39" t="s">
        <v>78</v>
      </c>
      <c r="B15" s="30"/>
      <c r="C15" s="30"/>
      <c r="D15" s="30"/>
      <c r="E15" s="77"/>
      <c r="F15" s="77"/>
      <c r="G15" s="30"/>
    </row>
    <row r="16" spans="1:8" ht="12.75">
      <c r="A16" s="30" t="s">
        <v>32</v>
      </c>
      <c r="B16" s="30"/>
      <c r="C16" s="30"/>
      <c r="D16" s="30"/>
      <c r="E16" s="78">
        <f>+H16</f>
        <v>29281.247769999998</v>
      </c>
      <c r="F16" s="78">
        <v>32022</v>
      </c>
      <c r="G16" s="30"/>
      <c r="H16" s="78">
        <v>29281.247769999998</v>
      </c>
    </row>
    <row r="17" spans="1:8" ht="12.75">
      <c r="A17" s="30" t="s">
        <v>46</v>
      </c>
      <c r="B17" s="30"/>
      <c r="C17" s="30"/>
      <c r="D17" s="30"/>
      <c r="E17" s="78">
        <f>+H17</f>
        <v>2179</v>
      </c>
      <c r="F17" s="78">
        <v>2186</v>
      </c>
      <c r="G17" s="30"/>
      <c r="H17" s="78">
        <v>2179</v>
      </c>
    </row>
    <row r="18" spans="1:8" ht="12.75">
      <c r="A18" s="30" t="s">
        <v>33</v>
      </c>
      <c r="B18" s="30"/>
      <c r="C18" s="30"/>
      <c r="D18" s="30"/>
      <c r="E18" s="78">
        <v>0</v>
      </c>
      <c r="F18" s="78">
        <v>480</v>
      </c>
      <c r="G18" s="30"/>
      <c r="H18" s="78">
        <v>0</v>
      </c>
    </row>
    <row r="19" spans="1:8" ht="12.75">
      <c r="A19" s="30"/>
      <c r="B19" s="30"/>
      <c r="C19" s="30"/>
      <c r="D19" s="30"/>
      <c r="E19" s="78"/>
      <c r="F19" s="78"/>
      <c r="G19" s="30"/>
      <c r="H19" s="78"/>
    </row>
    <row r="20" spans="1:8" ht="12.75">
      <c r="A20" s="39" t="s">
        <v>2</v>
      </c>
      <c r="B20" s="30"/>
      <c r="C20" s="30"/>
      <c r="D20" s="30"/>
      <c r="E20" s="78"/>
      <c r="F20" s="78"/>
      <c r="G20" s="30"/>
      <c r="H20" s="78"/>
    </row>
    <row r="21" spans="1:8" ht="12.75">
      <c r="A21" s="30" t="s">
        <v>34</v>
      </c>
      <c r="B21" s="30"/>
      <c r="C21" s="30"/>
      <c r="D21" s="30"/>
      <c r="E21" s="78">
        <f>+H21</f>
        <v>22557.072</v>
      </c>
      <c r="F21" s="78">
        <v>19996</v>
      </c>
      <c r="G21" s="30"/>
      <c r="H21" s="78">
        <v>22557.072</v>
      </c>
    </row>
    <row r="22" spans="1:8" ht="12.75">
      <c r="A22" s="30" t="s">
        <v>35</v>
      </c>
      <c r="B22" s="30"/>
      <c r="C22" s="30"/>
      <c r="D22" s="30"/>
      <c r="E22" s="78">
        <f>+H22</f>
        <v>17313.0637</v>
      </c>
      <c r="F22" s="78">
        <v>13312</v>
      </c>
      <c r="G22" s="30"/>
      <c r="H22" s="78">
        <v>17313.0637</v>
      </c>
    </row>
    <row r="23" spans="1:8" ht="12.75">
      <c r="A23" s="30" t="s">
        <v>81</v>
      </c>
      <c r="B23" s="30"/>
      <c r="C23" s="30"/>
      <c r="D23" s="30"/>
      <c r="E23" s="78">
        <f>+H23</f>
        <v>123</v>
      </c>
      <c r="F23" s="78">
        <v>413</v>
      </c>
      <c r="G23" s="30"/>
      <c r="H23" s="78">
        <v>123</v>
      </c>
    </row>
    <row r="24" spans="1:8" ht="12.75">
      <c r="A24" s="30" t="s">
        <v>79</v>
      </c>
      <c r="B24" s="30"/>
      <c r="C24" s="30"/>
      <c r="D24" s="30"/>
      <c r="E24" s="78">
        <f>+H24</f>
        <v>1774.03002</v>
      </c>
      <c r="F24" s="78">
        <v>1754</v>
      </c>
      <c r="G24" s="30"/>
      <c r="H24" s="78">
        <v>1774.03002</v>
      </c>
    </row>
    <row r="25" spans="1:8" ht="12.75">
      <c r="A25" s="39" t="s">
        <v>82</v>
      </c>
      <c r="B25" s="30"/>
      <c r="C25" s="30"/>
      <c r="D25" s="30"/>
      <c r="E25" s="79">
        <f>+H25</f>
        <v>41767.16572</v>
      </c>
      <c r="F25" s="79">
        <v>35475</v>
      </c>
      <c r="G25" s="30"/>
      <c r="H25" s="79">
        <v>41767.16572</v>
      </c>
    </row>
    <row r="26" spans="1:8" ht="12.75">
      <c r="A26" s="30"/>
      <c r="B26" s="30"/>
      <c r="C26" s="30"/>
      <c r="D26" s="30"/>
      <c r="E26" s="78"/>
      <c r="F26" s="78"/>
      <c r="G26" s="30"/>
      <c r="H26" s="78"/>
    </row>
    <row r="27" spans="1:8" ht="13.5" thickBot="1">
      <c r="A27" s="39" t="s">
        <v>36</v>
      </c>
      <c r="B27" s="39"/>
      <c r="C27" s="39"/>
      <c r="D27" s="39"/>
      <c r="E27" s="80">
        <f>+H27</f>
        <v>73227.41348999999</v>
      </c>
      <c r="F27" s="80">
        <v>70163</v>
      </c>
      <c r="G27" s="30"/>
      <c r="H27" s="80">
        <v>73227.41348999999</v>
      </c>
    </row>
    <row r="28" spans="1:8" ht="13.5" thickTop="1">
      <c r="A28" s="81"/>
      <c r="B28" s="30"/>
      <c r="C28" s="30"/>
      <c r="D28" s="30"/>
      <c r="E28" s="78"/>
      <c r="F28" s="78"/>
      <c r="G28" s="30"/>
      <c r="H28" s="78"/>
    </row>
    <row r="29" spans="1:8" ht="12.75">
      <c r="A29" s="72" t="s">
        <v>37</v>
      </c>
      <c r="B29" s="39"/>
      <c r="C29" s="39"/>
      <c r="D29" s="39"/>
      <c r="E29" s="78"/>
      <c r="F29" s="78"/>
      <c r="G29" s="30"/>
      <c r="H29" s="78"/>
    </row>
    <row r="30" spans="1:8" ht="12.75">
      <c r="A30" s="39" t="s">
        <v>80</v>
      </c>
      <c r="B30" s="30"/>
      <c r="C30" s="30"/>
      <c r="D30" s="30"/>
      <c r="E30" s="78"/>
      <c r="F30" s="78"/>
      <c r="G30" s="30"/>
      <c r="H30" s="78"/>
    </row>
    <row r="31" spans="1:8" ht="12.75">
      <c r="A31" s="30" t="s">
        <v>38</v>
      </c>
      <c r="B31" s="30"/>
      <c r="C31" s="30"/>
      <c r="D31" s="30"/>
      <c r="E31" s="78">
        <v>45780</v>
      </c>
      <c r="F31" s="78">
        <v>45780</v>
      </c>
      <c r="G31" s="30"/>
      <c r="H31" s="78">
        <v>45780</v>
      </c>
    </row>
    <row r="32" spans="1:8" ht="12.75">
      <c r="A32" s="30" t="s">
        <v>39</v>
      </c>
      <c r="B32" s="30"/>
      <c r="C32" s="30"/>
      <c r="D32" s="30"/>
      <c r="E32" s="78">
        <f>+H32+2+53</f>
        <v>13121.232509999998</v>
      </c>
      <c r="F32" s="78">
        <v>7377</v>
      </c>
      <c r="G32" s="30"/>
      <c r="H32" s="78">
        <v>13066.232509999998</v>
      </c>
    </row>
    <row r="33" spans="1:8" ht="12.75">
      <c r="A33" s="39" t="s">
        <v>83</v>
      </c>
      <c r="B33" s="30"/>
      <c r="C33" s="30"/>
      <c r="D33" s="30"/>
      <c r="E33" s="79">
        <f>+H33+2+53</f>
        <v>58901.23251</v>
      </c>
      <c r="F33" s="79">
        <v>53157</v>
      </c>
      <c r="G33" s="30"/>
      <c r="H33" s="79">
        <v>58846.23251</v>
      </c>
    </row>
    <row r="34" spans="1:8" ht="12.75">
      <c r="A34" s="39"/>
      <c r="B34" s="30"/>
      <c r="C34" s="30"/>
      <c r="D34" s="30"/>
      <c r="E34" s="82"/>
      <c r="F34" s="82"/>
      <c r="G34" s="30"/>
      <c r="H34" s="78"/>
    </row>
    <row r="35" spans="1:8" ht="12.75">
      <c r="A35" s="39" t="s">
        <v>111</v>
      </c>
      <c r="B35" s="30"/>
      <c r="C35" s="30"/>
      <c r="D35" s="30"/>
      <c r="E35" s="78"/>
      <c r="F35" s="78"/>
      <c r="G35" s="30"/>
      <c r="H35" s="78"/>
    </row>
    <row r="36" spans="1:8" ht="12.75">
      <c r="A36" s="30" t="s">
        <v>41</v>
      </c>
      <c r="B36" s="30"/>
      <c r="C36" s="30"/>
      <c r="D36" s="30"/>
      <c r="E36" s="78">
        <v>0</v>
      </c>
      <c r="F36" s="78">
        <v>3196</v>
      </c>
      <c r="G36" s="30"/>
      <c r="H36" s="78">
        <v>4223.00256</v>
      </c>
    </row>
    <row r="37" spans="1:8" ht="12.75">
      <c r="A37" s="30" t="s">
        <v>85</v>
      </c>
      <c r="B37" s="30"/>
      <c r="C37" s="30"/>
      <c r="D37" s="30"/>
      <c r="E37" s="78">
        <f>+H42</f>
        <v>1490.859</v>
      </c>
      <c r="F37" s="78">
        <v>1504</v>
      </c>
      <c r="G37" s="30"/>
      <c r="H37" s="78">
        <v>8619.526</v>
      </c>
    </row>
    <row r="38" spans="1:8" ht="12.75">
      <c r="A38" s="30" t="s">
        <v>42</v>
      </c>
      <c r="B38" s="30"/>
      <c r="C38" s="30"/>
      <c r="D38" s="30"/>
      <c r="E38" s="78">
        <f>+H43</f>
        <v>47.80852899999999</v>
      </c>
      <c r="F38" s="78">
        <v>83</v>
      </c>
      <c r="G38" s="30"/>
      <c r="H38" s="78" t="s">
        <v>1</v>
      </c>
    </row>
    <row r="39" spans="1:8" ht="12.75">
      <c r="A39" s="39" t="s">
        <v>86</v>
      </c>
      <c r="B39" s="30"/>
      <c r="C39" s="30"/>
      <c r="D39" s="30"/>
      <c r="E39" s="79">
        <f>+H44</f>
        <v>1538.6675289999998</v>
      </c>
      <c r="F39" s="79">
        <v>4783</v>
      </c>
      <c r="G39" s="30"/>
      <c r="H39" s="79">
        <v>12842.528559999999</v>
      </c>
    </row>
    <row r="40" spans="1:8" ht="12.75">
      <c r="A40" s="39"/>
      <c r="B40" s="30"/>
      <c r="C40" s="30"/>
      <c r="D40" s="30"/>
      <c r="E40" s="82"/>
      <c r="F40" s="82"/>
      <c r="G40" s="30"/>
      <c r="H40" s="78"/>
    </row>
    <row r="41" spans="1:8" ht="12.75">
      <c r="A41" s="39" t="s">
        <v>110</v>
      </c>
      <c r="B41" s="30"/>
      <c r="C41" s="30"/>
      <c r="D41" s="30"/>
      <c r="E41" s="78"/>
      <c r="F41" s="78"/>
      <c r="G41" s="30"/>
      <c r="H41" s="78">
        <v>0</v>
      </c>
    </row>
    <row r="42" spans="1:8" ht="12.75">
      <c r="A42" s="30" t="s">
        <v>40</v>
      </c>
      <c r="B42" s="30"/>
      <c r="C42" s="30"/>
      <c r="D42" s="30"/>
      <c r="E42" s="78">
        <f>+H36-2-53</f>
        <v>4168.00256</v>
      </c>
      <c r="F42" s="78">
        <v>3363</v>
      </c>
      <c r="G42" s="30"/>
      <c r="H42" s="78">
        <v>1490.859</v>
      </c>
    </row>
    <row r="43" spans="1:8" ht="12.75">
      <c r="A43" s="30" t="s">
        <v>41</v>
      </c>
      <c r="B43" s="30"/>
      <c r="C43" s="30"/>
      <c r="D43" s="30"/>
      <c r="E43" s="78">
        <f>+H37</f>
        <v>8619.526</v>
      </c>
      <c r="F43" s="78">
        <v>8860</v>
      </c>
      <c r="G43" s="30"/>
      <c r="H43" s="78">
        <v>47.80852899999999</v>
      </c>
    </row>
    <row r="44" spans="1:8" ht="12.75">
      <c r="A44" s="30" t="s">
        <v>1</v>
      </c>
      <c r="B44" s="30"/>
      <c r="C44" s="30"/>
      <c r="D44" s="30"/>
      <c r="E44" s="78" t="s">
        <v>1</v>
      </c>
      <c r="F44" s="78" t="s">
        <v>1</v>
      </c>
      <c r="G44" s="30"/>
      <c r="H44" s="79">
        <v>1538.6675289999998</v>
      </c>
    </row>
    <row r="45" spans="1:8" ht="12.75">
      <c r="A45" s="39" t="s">
        <v>84</v>
      </c>
      <c r="B45" s="30"/>
      <c r="C45" s="30"/>
      <c r="D45" s="30"/>
      <c r="E45" s="79">
        <f>+H39-2-53</f>
        <v>12787.528559999999</v>
      </c>
      <c r="F45" s="79">
        <v>12223</v>
      </c>
      <c r="G45" s="30"/>
      <c r="H45" s="78"/>
    </row>
    <row r="46" spans="1:8" ht="12.75">
      <c r="A46" s="39"/>
      <c r="B46" s="30"/>
      <c r="C46" s="30"/>
      <c r="D46" s="30"/>
      <c r="E46" s="82"/>
      <c r="F46" s="82"/>
      <c r="G46" s="30"/>
      <c r="H46" s="78">
        <v>14381.196089</v>
      </c>
    </row>
    <row r="47" spans="1:8" ht="12.75">
      <c r="A47" s="39" t="s">
        <v>43</v>
      </c>
      <c r="B47" s="30"/>
      <c r="C47" s="30"/>
      <c r="D47" s="30"/>
      <c r="E47" s="78">
        <f>+H46-2-53</f>
        <v>14326.196089</v>
      </c>
      <c r="F47" s="78">
        <v>17006</v>
      </c>
      <c r="G47" s="30"/>
      <c r="H47" s="78"/>
    </row>
    <row r="48" spans="1:8" ht="13.5" thickBot="1">
      <c r="A48" s="30"/>
      <c r="B48" s="30"/>
      <c r="C48" s="30"/>
      <c r="D48" s="30"/>
      <c r="E48" s="78" t="s">
        <v>1</v>
      </c>
      <c r="F48" s="78"/>
      <c r="G48" s="30"/>
      <c r="H48" s="80">
        <v>73227.428599</v>
      </c>
    </row>
    <row r="49" spans="1:8" ht="14.25" thickBot="1" thickTop="1">
      <c r="A49" s="39" t="s">
        <v>44</v>
      </c>
      <c r="B49" s="39"/>
      <c r="C49" s="39"/>
      <c r="D49" s="39"/>
      <c r="E49" s="80">
        <f>+H48</f>
        <v>73227.428599</v>
      </c>
      <c r="F49" s="80">
        <v>70163</v>
      </c>
      <c r="G49" s="30"/>
      <c r="H49" s="83">
        <v>0.015109000014490448</v>
      </c>
    </row>
    <row r="50" spans="1:8" ht="13.5" thickTop="1">
      <c r="A50" s="39"/>
      <c r="B50" s="39"/>
      <c r="C50" s="39"/>
      <c r="D50" s="39"/>
      <c r="E50" s="83" t="s">
        <v>1</v>
      </c>
      <c r="F50" s="83"/>
      <c r="G50" s="30"/>
      <c r="H50" s="84">
        <v>1.2854135541721277</v>
      </c>
    </row>
    <row r="51" spans="1:7" ht="12.75">
      <c r="A51" s="39" t="s">
        <v>89</v>
      </c>
      <c r="B51" s="39"/>
      <c r="C51" s="39"/>
      <c r="D51" s="39"/>
      <c r="E51" s="84">
        <f>+E33/45780</f>
        <v>1.2866149521625163</v>
      </c>
      <c r="F51" s="84">
        <v>1.161140235910878</v>
      </c>
      <c r="G51" s="30"/>
    </row>
    <row r="52" spans="1:7" ht="12.75">
      <c r="A52" s="39"/>
      <c r="B52" s="39"/>
      <c r="C52" s="39"/>
      <c r="D52" s="39"/>
      <c r="E52" s="84"/>
      <c r="F52" s="84"/>
      <c r="G52" s="30"/>
    </row>
    <row r="53" spans="1:7" ht="12.75">
      <c r="A53" s="30"/>
      <c r="B53" s="30"/>
      <c r="C53" s="30"/>
      <c r="D53" s="30"/>
      <c r="E53" s="85" t="s">
        <v>120</v>
      </c>
      <c r="F53" s="74"/>
      <c r="G53" s="30"/>
    </row>
    <row r="54" spans="1:7" ht="12.75">
      <c r="A54" s="39" t="s">
        <v>87</v>
      </c>
      <c r="B54" s="39"/>
      <c r="C54" s="39"/>
      <c r="D54" s="39"/>
      <c r="E54" s="39"/>
      <c r="F54" s="39"/>
      <c r="G54" s="39"/>
    </row>
    <row r="55" spans="1:7" ht="12.75">
      <c r="A55" s="39" t="s">
        <v>88</v>
      </c>
      <c r="B55" s="39"/>
      <c r="C55" s="39"/>
      <c r="D55" s="39"/>
      <c r="E55" s="39"/>
      <c r="F55" s="39"/>
      <c r="G55" s="39"/>
    </row>
    <row r="56" spans="1:7" ht="12.75">
      <c r="A56" s="39" t="s">
        <v>112</v>
      </c>
      <c r="B56" s="39"/>
      <c r="C56" s="39"/>
      <c r="D56" s="39"/>
      <c r="E56" s="39"/>
      <c r="F56" s="39"/>
      <c r="G56" s="39"/>
    </row>
  </sheetData>
  <printOptions/>
  <pageMargins left="1.299212598425197" right="0.5118110236220472" top="0.787401574803149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workbookViewId="0" topLeftCell="A1">
      <selection activeCell="C8" sqref="C8"/>
    </sheetView>
  </sheetViews>
  <sheetFormatPr defaultColWidth="9.140625" defaultRowHeight="12.75"/>
  <cols>
    <col min="1" max="5" width="9.140625" style="50" customWidth="1"/>
    <col min="6" max="6" width="15.57421875" style="50" customWidth="1"/>
    <col min="7" max="7" width="13.7109375" style="50" customWidth="1"/>
    <col min="8" max="8" width="16.57421875" style="50" customWidth="1"/>
    <col min="9" max="9" width="9.140625" style="50" customWidth="1"/>
    <col min="10" max="15" width="0" style="50" hidden="1" customWidth="1"/>
    <col min="16" max="16" width="15.00390625" style="50" hidden="1" customWidth="1"/>
    <col min="17" max="17" width="13.421875" style="50" hidden="1" customWidth="1"/>
    <col min="18" max="16384" width="9.140625" style="50" customWidth="1"/>
  </cols>
  <sheetData>
    <row r="2" spans="1:8" ht="15">
      <c r="A2" s="56" t="s">
        <v>47</v>
      </c>
      <c r="B2" s="56"/>
      <c r="C2" s="56"/>
      <c r="D2" s="56"/>
      <c r="E2" s="56"/>
      <c r="F2" s="57"/>
      <c r="G2" s="57"/>
      <c r="H2" s="57"/>
    </row>
    <row r="3" spans="1:8" ht="15">
      <c r="A3" s="56" t="s">
        <v>156</v>
      </c>
      <c r="B3" s="56"/>
      <c r="C3" s="56"/>
      <c r="D3" s="56"/>
      <c r="E3" s="56"/>
      <c r="F3" s="56"/>
      <c r="G3" s="56"/>
      <c r="H3" s="57"/>
    </row>
    <row r="4" spans="1:8" ht="15.75">
      <c r="A4" s="58"/>
      <c r="B4" s="58"/>
      <c r="C4" s="58"/>
      <c r="D4" s="58"/>
      <c r="E4" s="58"/>
      <c r="F4" s="58"/>
      <c r="G4" s="58"/>
      <c r="H4" s="59"/>
    </row>
    <row r="5" spans="1:8" ht="15.75">
      <c r="A5" s="60" t="s">
        <v>130</v>
      </c>
      <c r="B5" s="60"/>
      <c r="C5" s="60"/>
      <c r="D5" s="60"/>
      <c r="E5" s="60"/>
      <c r="F5" s="58"/>
      <c r="G5" s="58"/>
      <c r="H5" s="59"/>
    </row>
    <row r="6" spans="1:8" ht="15.75">
      <c r="A6" s="61" t="s">
        <v>134</v>
      </c>
      <c r="H6" s="59"/>
    </row>
    <row r="7" ht="15">
      <c r="H7" s="59" t="s">
        <v>1</v>
      </c>
    </row>
    <row r="8" spans="7:8" ht="15">
      <c r="G8" s="62" t="s">
        <v>129</v>
      </c>
      <c r="H8" s="62" t="s">
        <v>129</v>
      </c>
    </row>
    <row r="9" spans="7:8" ht="15">
      <c r="G9" s="63" t="s">
        <v>4</v>
      </c>
      <c r="H9" s="63" t="s">
        <v>4</v>
      </c>
    </row>
    <row r="10" spans="7:8" ht="15">
      <c r="G10" s="62" t="s">
        <v>132</v>
      </c>
      <c r="H10" s="62" t="s">
        <v>52</v>
      </c>
    </row>
    <row r="11" spans="7:8" ht="15">
      <c r="G11" s="64" t="s">
        <v>0</v>
      </c>
      <c r="H11" s="64" t="s">
        <v>0</v>
      </c>
    </row>
    <row r="12" spans="1:17" ht="15.75">
      <c r="A12" s="58" t="s">
        <v>5</v>
      </c>
      <c r="G12" s="59"/>
      <c r="H12" s="59"/>
      <c r="J12" s="58" t="s">
        <v>5</v>
      </c>
      <c r="P12" s="59"/>
      <c r="Q12" s="59"/>
    </row>
    <row r="13" spans="1:17" ht="15">
      <c r="A13" s="50" t="s">
        <v>15</v>
      </c>
      <c r="G13" s="65">
        <f>+P13+-387</f>
        <v>49515.75</v>
      </c>
      <c r="H13" s="65">
        <f>+Q13</f>
        <v>50397</v>
      </c>
      <c r="J13" s="50" t="s">
        <v>15</v>
      </c>
      <c r="P13" s="65">
        <v>49902.75</v>
      </c>
      <c r="Q13" s="65">
        <v>50397</v>
      </c>
    </row>
    <row r="14" spans="1:17" ht="15">
      <c r="A14" s="50" t="s">
        <v>16</v>
      </c>
      <c r="G14" s="65">
        <f>+P14</f>
        <v>839</v>
      </c>
      <c r="H14" s="65">
        <f>+Q14</f>
        <v>766</v>
      </c>
      <c r="J14" s="50" t="s">
        <v>16</v>
      </c>
      <c r="P14" s="65">
        <v>839</v>
      </c>
      <c r="Q14" s="65">
        <v>766</v>
      </c>
    </row>
    <row r="15" spans="1:17" ht="15">
      <c r="A15" s="50" t="s">
        <v>1</v>
      </c>
      <c r="G15" s="66">
        <f>+G13+G14</f>
        <v>50354.75</v>
      </c>
      <c r="H15" s="66">
        <f>+H13+H14</f>
        <v>51163</v>
      </c>
      <c r="J15" s="50" t="s">
        <v>6</v>
      </c>
      <c r="P15" s="66">
        <v>50741.75</v>
      </c>
      <c r="Q15" s="66">
        <v>51163</v>
      </c>
    </row>
    <row r="16" spans="7:17" ht="15">
      <c r="G16" s="65"/>
      <c r="H16" s="65"/>
      <c r="P16" s="65"/>
      <c r="Q16" s="65"/>
    </row>
    <row r="17" spans="1:17" ht="15">
      <c r="A17" s="50" t="s">
        <v>7</v>
      </c>
      <c r="G17" s="65">
        <f aca="true" t="shared" si="0" ref="G17:H19">+P17</f>
        <v>-42368.75</v>
      </c>
      <c r="H17" s="65">
        <f t="shared" si="0"/>
        <v>-41567</v>
      </c>
      <c r="J17" s="50" t="s">
        <v>7</v>
      </c>
      <c r="P17" s="65">
        <v>-42368.75</v>
      </c>
      <c r="Q17" s="65">
        <v>-41567</v>
      </c>
    </row>
    <row r="18" spans="1:17" ht="15">
      <c r="A18" s="50" t="s">
        <v>17</v>
      </c>
      <c r="G18" s="65">
        <f t="shared" si="0"/>
        <v>-12326</v>
      </c>
      <c r="H18" s="65">
        <f t="shared" si="0"/>
        <v>-12156</v>
      </c>
      <c r="J18" s="50" t="s">
        <v>17</v>
      </c>
      <c r="P18" s="65">
        <v>-12326</v>
      </c>
      <c r="Q18" s="65">
        <v>-12156</v>
      </c>
    </row>
    <row r="19" spans="1:17" ht="15">
      <c r="A19" s="50" t="s">
        <v>8</v>
      </c>
      <c r="G19" s="65">
        <f t="shared" si="0"/>
        <v>-260</v>
      </c>
      <c r="H19" s="65">
        <f t="shared" si="0"/>
        <v>-298</v>
      </c>
      <c r="J19" s="50" t="s">
        <v>8</v>
      </c>
      <c r="P19" s="65">
        <v>-260</v>
      </c>
      <c r="Q19" s="65">
        <v>-298</v>
      </c>
    </row>
    <row r="20" spans="7:17" ht="15">
      <c r="G20" s="66">
        <f>+G17+G18+G19</f>
        <v>-54954.75</v>
      </c>
      <c r="H20" s="66">
        <f>+H17+H18+H19</f>
        <v>-54021</v>
      </c>
      <c r="P20" s="66">
        <v>-54954.75</v>
      </c>
      <c r="Q20" s="66">
        <v>-54021</v>
      </c>
    </row>
    <row r="21" spans="7:17" ht="15">
      <c r="G21" s="65"/>
      <c r="H21" s="65"/>
      <c r="P21" s="65"/>
      <c r="Q21" s="65"/>
    </row>
    <row r="22" spans="1:17" ht="15">
      <c r="A22" s="50" t="s">
        <v>122</v>
      </c>
      <c r="G22" s="66">
        <f>+G15+G20</f>
        <v>-4600</v>
      </c>
      <c r="H22" s="66">
        <f>+H15+H20</f>
        <v>-2858</v>
      </c>
      <c r="J22" s="50" t="s">
        <v>128</v>
      </c>
      <c r="P22" s="66">
        <v>-4213</v>
      </c>
      <c r="Q22" s="66">
        <v>-2858</v>
      </c>
    </row>
    <row r="23" spans="7:17" ht="15">
      <c r="G23" s="65"/>
      <c r="H23" s="65"/>
      <c r="P23" s="65"/>
      <c r="Q23" s="65"/>
    </row>
    <row r="24" spans="1:17" ht="15.75">
      <c r="A24" s="58" t="s">
        <v>113</v>
      </c>
      <c r="G24" s="65"/>
      <c r="H24" s="65"/>
      <c r="J24" s="58" t="s">
        <v>125</v>
      </c>
      <c r="P24" s="65"/>
      <c r="Q24" s="65"/>
    </row>
    <row r="25" spans="1:17" ht="15" hidden="1">
      <c r="A25" s="50" t="s">
        <v>48</v>
      </c>
      <c r="G25" s="65">
        <v>0</v>
      </c>
      <c r="H25" s="65">
        <v>0</v>
      </c>
      <c r="J25" s="50" t="s">
        <v>48</v>
      </c>
      <c r="P25" s="65">
        <v>23</v>
      </c>
      <c r="Q25" s="65">
        <v>0</v>
      </c>
    </row>
    <row r="26" spans="1:17" ht="15">
      <c r="A26" s="50" t="s">
        <v>123</v>
      </c>
      <c r="G26" s="65">
        <f>+P26+23</f>
        <v>-513</v>
      </c>
      <c r="H26" s="65">
        <f>+Q26</f>
        <v>-3653</v>
      </c>
      <c r="J26" s="50" t="s">
        <v>126</v>
      </c>
      <c r="P26" s="65">
        <v>-536</v>
      </c>
      <c r="Q26" s="65">
        <v>-3653</v>
      </c>
    </row>
    <row r="27" spans="1:17" ht="15">
      <c r="A27" s="50" t="s">
        <v>136</v>
      </c>
      <c r="G27" s="65">
        <v>10000</v>
      </c>
      <c r="H27" s="65">
        <v>0</v>
      </c>
      <c r="J27" s="50" t="s">
        <v>18</v>
      </c>
      <c r="P27" s="65">
        <v>10000</v>
      </c>
      <c r="Q27" s="65">
        <v>0</v>
      </c>
    </row>
    <row r="28" spans="1:17" ht="15">
      <c r="A28" s="50" t="s">
        <v>113</v>
      </c>
      <c r="G28" s="66">
        <f>+G27+G26+G25</f>
        <v>9487</v>
      </c>
      <c r="H28" s="66">
        <f>+H27+H26+H25</f>
        <v>-3653</v>
      </c>
      <c r="P28" s="66">
        <v>8827</v>
      </c>
      <c r="Q28" s="66">
        <v>-3653</v>
      </c>
    </row>
    <row r="29" spans="7:17" ht="15">
      <c r="G29" s="65"/>
      <c r="H29" s="65"/>
      <c r="P29" s="65"/>
      <c r="Q29" s="65"/>
    </row>
    <row r="30" spans="1:17" ht="15.75">
      <c r="A30" s="58" t="s">
        <v>114</v>
      </c>
      <c r="G30" s="65"/>
      <c r="H30" s="65"/>
      <c r="J30" s="58" t="s">
        <v>127</v>
      </c>
      <c r="P30" s="65"/>
      <c r="Q30" s="65"/>
    </row>
    <row r="31" spans="1:17" ht="15">
      <c r="A31" s="50" t="s">
        <v>115</v>
      </c>
      <c r="G31" s="65">
        <f>+P31</f>
        <v>-385</v>
      </c>
      <c r="H31" s="65">
        <v>-379</v>
      </c>
      <c r="J31" s="50" t="s">
        <v>133</v>
      </c>
      <c r="P31" s="65">
        <v>-385</v>
      </c>
      <c r="Q31" s="65">
        <v>-379</v>
      </c>
    </row>
    <row r="32" spans="1:17" ht="15">
      <c r="A32" s="50" t="s">
        <v>19</v>
      </c>
      <c r="G32" s="65">
        <f>+P32-660+387</f>
        <v>-3886</v>
      </c>
      <c r="H32" s="65">
        <f>+Q32</f>
        <v>1151</v>
      </c>
      <c r="J32" s="50" t="s">
        <v>19</v>
      </c>
      <c r="P32" s="65">
        <v>-3613</v>
      </c>
      <c r="Q32" s="65">
        <v>1151</v>
      </c>
    </row>
    <row r="33" spans="1:17" ht="15">
      <c r="A33" s="50" t="s">
        <v>48</v>
      </c>
      <c r="G33" s="65">
        <v>23</v>
      </c>
      <c r="H33" s="65">
        <v>42</v>
      </c>
      <c r="P33" s="65"/>
      <c r="Q33" s="65"/>
    </row>
    <row r="34" spans="1:17" ht="15">
      <c r="A34" s="50" t="s">
        <v>49</v>
      </c>
      <c r="G34" s="65">
        <f>+P34</f>
        <v>-170</v>
      </c>
      <c r="H34" s="65">
        <f>+Q34</f>
        <v>-177</v>
      </c>
      <c r="J34" s="50" t="s">
        <v>49</v>
      </c>
      <c r="P34" s="65">
        <v>-170</v>
      </c>
      <c r="Q34" s="65">
        <v>-177</v>
      </c>
    </row>
    <row r="35" spans="1:17" ht="15">
      <c r="A35" s="50" t="s">
        <v>116</v>
      </c>
      <c r="G35" s="66">
        <f>SUM(G31:G34)</f>
        <v>-4418</v>
      </c>
      <c r="H35" s="66">
        <f>SUM(H31:H34)</f>
        <v>637</v>
      </c>
      <c r="J35" s="50" t="s">
        <v>48</v>
      </c>
      <c r="P35" s="65">
        <v>23</v>
      </c>
      <c r="Q35" s="65">
        <v>42</v>
      </c>
    </row>
    <row r="36" spans="7:17" ht="15">
      <c r="G36" s="65"/>
      <c r="H36" s="65" t="s">
        <v>1</v>
      </c>
      <c r="P36" s="66">
        <v>-4145</v>
      </c>
      <c r="Q36" s="66">
        <v>637</v>
      </c>
    </row>
    <row r="37" spans="1:17" ht="15">
      <c r="A37" s="50" t="s">
        <v>9</v>
      </c>
      <c r="G37" s="65">
        <f>+G22+G28+G35</f>
        <v>469</v>
      </c>
      <c r="H37" s="65">
        <f>+H22+H28+H35</f>
        <v>-5874</v>
      </c>
      <c r="P37" s="65"/>
      <c r="Q37" s="65" t="s">
        <v>1</v>
      </c>
    </row>
    <row r="38" spans="7:17" ht="15">
      <c r="G38" s="65"/>
      <c r="H38" s="65"/>
      <c r="J38" s="50" t="s">
        <v>9</v>
      </c>
      <c r="P38" s="65">
        <v>469</v>
      </c>
      <c r="Q38" s="65">
        <v>-5874</v>
      </c>
    </row>
    <row r="39" spans="1:17" ht="15">
      <c r="A39" s="50" t="s">
        <v>23</v>
      </c>
      <c r="G39" s="65">
        <v>821</v>
      </c>
      <c r="H39" s="65">
        <v>6695</v>
      </c>
      <c r="P39" s="65"/>
      <c r="Q39" s="65"/>
    </row>
    <row r="40" spans="7:17" ht="15">
      <c r="G40" s="65"/>
      <c r="H40" s="65"/>
      <c r="J40" s="50" t="s">
        <v>23</v>
      </c>
      <c r="P40" s="65">
        <v>821</v>
      </c>
      <c r="Q40" s="65">
        <v>6695</v>
      </c>
    </row>
    <row r="41" spans="1:17" ht="16.5" thickBot="1">
      <c r="A41" s="58" t="s">
        <v>148</v>
      </c>
      <c r="G41" s="67">
        <f>+G39+G37</f>
        <v>1290</v>
      </c>
      <c r="H41" s="67">
        <f>+H39+H37</f>
        <v>821</v>
      </c>
      <c r="P41" s="65"/>
      <c r="Q41" s="65"/>
    </row>
    <row r="42" spans="7:17" ht="17.25" thickBot="1" thickTop="1">
      <c r="G42" s="65"/>
      <c r="H42" s="65"/>
      <c r="J42" s="58" t="s">
        <v>24</v>
      </c>
      <c r="P42" s="67">
        <v>1290</v>
      </c>
      <c r="Q42" s="67">
        <v>821</v>
      </c>
    </row>
    <row r="43" spans="1:17" ht="16.5" thickTop="1">
      <c r="A43" s="58" t="s">
        <v>25</v>
      </c>
      <c r="B43" s="58"/>
      <c r="C43" s="58"/>
      <c r="D43" s="58"/>
      <c r="G43" s="65"/>
      <c r="H43" s="65"/>
      <c r="P43" s="65"/>
      <c r="Q43" s="65"/>
    </row>
    <row r="44" spans="1:17" ht="15.75">
      <c r="A44" s="50" t="s">
        <v>20</v>
      </c>
      <c r="G44" s="65">
        <v>1774</v>
      </c>
      <c r="H44" s="65">
        <v>1755</v>
      </c>
      <c r="J44" s="58" t="s">
        <v>25</v>
      </c>
      <c r="K44" s="58"/>
      <c r="L44" s="58"/>
      <c r="M44" s="58"/>
      <c r="P44" s="65"/>
      <c r="Q44" s="65"/>
    </row>
    <row r="45" spans="1:17" ht="15">
      <c r="A45" s="50" t="s">
        <v>21</v>
      </c>
      <c r="G45" s="65">
        <v>-484</v>
      </c>
      <c r="H45" s="65">
        <v>-934</v>
      </c>
      <c r="J45" s="50" t="s">
        <v>20</v>
      </c>
      <c r="P45" s="65">
        <v>1774</v>
      </c>
      <c r="Q45" s="65">
        <v>1755</v>
      </c>
    </row>
    <row r="46" spans="1:17" ht="16.5" thickBot="1">
      <c r="A46" s="58" t="s">
        <v>1</v>
      </c>
      <c r="G46" s="67">
        <f>+G44+G45</f>
        <v>1290</v>
      </c>
      <c r="H46" s="67">
        <f>+H44+H45</f>
        <v>821</v>
      </c>
      <c r="J46" s="50" t="s">
        <v>21</v>
      </c>
      <c r="P46" s="65">
        <v>-484</v>
      </c>
      <c r="Q46" s="65">
        <v>-934</v>
      </c>
    </row>
    <row r="47" spans="8:17" ht="17.25" thickBot="1" thickTop="1">
      <c r="H47" s="59"/>
      <c r="J47" s="58" t="s">
        <v>1</v>
      </c>
      <c r="P47" s="67">
        <v>1290</v>
      </c>
      <c r="Q47" s="67">
        <v>821</v>
      </c>
    </row>
    <row r="48" spans="1:8" ht="16.5" thickTop="1">
      <c r="A48" s="58" t="s">
        <v>50</v>
      </c>
      <c r="B48" s="58"/>
      <c r="C48" s="58"/>
      <c r="D48" s="58"/>
      <c r="E48" s="58"/>
      <c r="F48" s="58"/>
      <c r="G48" s="58"/>
      <c r="H48" s="68"/>
    </row>
    <row r="49" spans="1:8" ht="15.75">
      <c r="A49" s="58" t="s">
        <v>53</v>
      </c>
      <c r="B49" s="58"/>
      <c r="C49" s="58"/>
      <c r="D49" s="58"/>
      <c r="E49" s="58"/>
      <c r="F49" s="58"/>
      <c r="G49" s="58"/>
      <c r="H49" s="68"/>
    </row>
    <row r="50" ht="15.75">
      <c r="A50" s="58" t="s">
        <v>101</v>
      </c>
    </row>
  </sheetData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41">
      <selection activeCell="C50" sqref="C50"/>
    </sheetView>
  </sheetViews>
  <sheetFormatPr defaultColWidth="9.140625" defaultRowHeight="12.75"/>
  <cols>
    <col min="1" max="3" width="9.140625" style="31" customWidth="1"/>
    <col min="4" max="4" width="23.140625" style="31" customWidth="1"/>
    <col min="5" max="5" width="9.7109375" style="31" bestFit="1" customWidth="1"/>
    <col min="6" max="6" width="12.140625" style="31" customWidth="1"/>
    <col min="7" max="7" width="14.140625" style="31" customWidth="1"/>
    <col min="8" max="8" width="11.421875" style="31" customWidth="1"/>
    <col min="9" max="9" width="13.57421875" style="31" customWidth="1"/>
    <col min="10" max="10" width="13.00390625" style="31" customWidth="1"/>
    <col min="11" max="16384" width="9.140625" style="31" customWidth="1"/>
  </cols>
  <sheetData>
    <row r="1" spans="1:6" ht="14.25">
      <c r="A1" s="33" t="s">
        <v>93</v>
      </c>
      <c r="B1" s="33"/>
      <c r="C1" s="33"/>
      <c r="D1" s="33"/>
      <c r="E1" s="33"/>
      <c r="F1" s="34"/>
    </row>
    <row r="2" spans="1:6" ht="14.25">
      <c r="A2" s="33" t="s">
        <v>55</v>
      </c>
      <c r="B2" s="33"/>
      <c r="C2" s="33"/>
      <c r="D2" s="33"/>
      <c r="E2" s="33"/>
      <c r="F2" s="34"/>
    </row>
    <row r="3" spans="1:6" ht="14.25">
      <c r="A3" s="33" t="s">
        <v>56</v>
      </c>
      <c r="B3" s="33"/>
      <c r="C3" s="33"/>
      <c r="D3" s="33"/>
      <c r="E3" s="33"/>
      <c r="F3" s="34"/>
    </row>
    <row r="4" spans="1:6" ht="14.25">
      <c r="A4" s="33"/>
      <c r="B4" s="33"/>
      <c r="C4" s="33"/>
      <c r="D4" s="33"/>
      <c r="E4" s="33"/>
      <c r="F4" s="34"/>
    </row>
    <row r="5" spans="1:6" ht="14.25">
      <c r="A5" s="33" t="s">
        <v>156</v>
      </c>
      <c r="B5" s="33"/>
      <c r="C5" s="33"/>
      <c r="D5" s="33"/>
      <c r="E5" s="33"/>
      <c r="F5" s="33"/>
    </row>
    <row r="6" ht="15">
      <c r="F6" s="37"/>
    </row>
    <row r="7" spans="1:6" ht="15">
      <c r="A7" s="36" t="s">
        <v>137</v>
      </c>
      <c r="B7" s="36"/>
      <c r="C7" s="36"/>
      <c r="D7" s="36"/>
      <c r="E7" s="36"/>
      <c r="F7" s="36"/>
    </row>
    <row r="8" spans="1:6" ht="15">
      <c r="A8" s="36"/>
      <c r="B8" s="36"/>
      <c r="C8" s="36"/>
      <c r="D8" s="36"/>
      <c r="E8" s="36"/>
      <c r="F8" s="36"/>
    </row>
    <row r="9" spans="1:5" ht="15">
      <c r="A9" s="36" t="s">
        <v>1</v>
      </c>
      <c r="E9" s="37" t="s">
        <v>118</v>
      </c>
    </row>
    <row r="10" spans="1:9" ht="15">
      <c r="A10" s="36"/>
      <c r="E10" s="37" t="s">
        <v>119</v>
      </c>
      <c r="I10" s="37" t="s">
        <v>117</v>
      </c>
    </row>
    <row r="11" ht="15">
      <c r="A11" s="36"/>
    </row>
    <row r="12" ht="15">
      <c r="A12" s="36"/>
    </row>
    <row r="13" spans="7:8" ht="15">
      <c r="G13" s="38" t="s">
        <v>26</v>
      </c>
      <c r="H13" s="38" t="s">
        <v>10</v>
      </c>
    </row>
    <row r="14" spans="5:10" ht="15">
      <c r="E14" s="38" t="s">
        <v>10</v>
      </c>
      <c r="F14" s="38" t="s">
        <v>10</v>
      </c>
      <c r="G14" s="38" t="s">
        <v>27</v>
      </c>
      <c r="H14" s="38" t="s">
        <v>54</v>
      </c>
      <c r="I14" s="38" t="s">
        <v>13</v>
      </c>
      <c r="J14" s="38"/>
    </row>
    <row r="15" spans="5:10" ht="15">
      <c r="E15" s="38" t="s">
        <v>11</v>
      </c>
      <c r="F15" s="38" t="s">
        <v>12</v>
      </c>
      <c r="G15" s="38" t="s">
        <v>28</v>
      </c>
      <c r="H15" s="38" t="s">
        <v>28</v>
      </c>
      <c r="I15" s="38" t="s">
        <v>14</v>
      </c>
      <c r="J15" s="38" t="s">
        <v>3</v>
      </c>
    </row>
    <row r="16" spans="1:10" ht="15">
      <c r="A16" s="31" t="s">
        <v>138</v>
      </c>
      <c r="E16" s="40" t="s">
        <v>0</v>
      </c>
      <c r="F16" s="40" t="s">
        <v>0</v>
      </c>
      <c r="G16" s="40" t="s">
        <v>0</v>
      </c>
      <c r="H16" s="40" t="s">
        <v>0</v>
      </c>
      <c r="I16" s="40" t="s">
        <v>0</v>
      </c>
      <c r="J16" s="40" t="s">
        <v>0</v>
      </c>
    </row>
    <row r="18" spans="1:10" ht="14.25">
      <c r="A18" s="31" t="s">
        <v>94</v>
      </c>
      <c r="E18" s="41">
        <v>45780</v>
      </c>
      <c r="F18" s="41">
        <v>1406</v>
      </c>
      <c r="G18" s="41">
        <v>-136</v>
      </c>
      <c r="H18" s="41">
        <v>83</v>
      </c>
      <c r="I18" s="41">
        <v>5888</v>
      </c>
      <c r="J18" s="41">
        <v>53157</v>
      </c>
    </row>
    <row r="19" spans="5:10" ht="14.25">
      <c r="E19" s="42"/>
      <c r="F19" s="42"/>
      <c r="I19" s="42"/>
      <c r="J19" s="42"/>
    </row>
    <row r="20" spans="1:10" ht="14.25">
      <c r="A20" s="31" t="s">
        <v>124</v>
      </c>
      <c r="E20" s="42">
        <v>0</v>
      </c>
      <c r="F20" s="42">
        <v>0</v>
      </c>
      <c r="G20" s="43">
        <v>0</v>
      </c>
      <c r="H20" s="42">
        <v>0</v>
      </c>
      <c r="I20" s="42">
        <v>6076</v>
      </c>
      <c r="J20" s="42">
        <v>6076</v>
      </c>
    </row>
    <row r="21" spans="1:10" ht="14.25">
      <c r="A21" s="44"/>
      <c r="E21" s="42"/>
      <c r="F21" s="42"/>
      <c r="G21" s="43"/>
      <c r="H21" s="43"/>
      <c r="I21" s="42"/>
      <c r="J21" s="42" t="s">
        <v>1</v>
      </c>
    </row>
    <row r="22" spans="1:10" ht="14.25">
      <c r="A22" s="31" t="s">
        <v>102</v>
      </c>
      <c r="E22" s="42"/>
      <c r="F22" s="42"/>
      <c r="I22" s="42">
        <v>-385</v>
      </c>
      <c r="J22" s="42">
        <v>-385</v>
      </c>
    </row>
    <row r="23" spans="5:10" ht="14.25">
      <c r="E23" s="42"/>
      <c r="F23" s="42"/>
      <c r="I23" s="42"/>
      <c r="J23" s="42"/>
    </row>
    <row r="24" spans="1:10" ht="14.25">
      <c r="A24" s="31" t="s">
        <v>144</v>
      </c>
      <c r="E24" s="42"/>
      <c r="F24" s="42"/>
      <c r="H24" s="31">
        <v>53</v>
      </c>
      <c r="I24" s="42"/>
      <c r="J24" s="42">
        <v>53</v>
      </c>
    </row>
    <row r="25" spans="5:10" ht="14.25">
      <c r="E25" s="42"/>
      <c r="F25" s="42"/>
      <c r="I25" s="42"/>
      <c r="J25" s="42"/>
    </row>
    <row r="26" spans="1:10" ht="14.25" hidden="1">
      <c r="A26" s="31" t="s">
        <v>103</v>
      </c>
      <c r="E26" s="42">
        <v>0</v>
      </c>
      <c r="F26" s="42" t="s">
        <v>1</v>
      </c>
      <c r="G26" s="42">
        <v>0</v>
      </c>
      <c r="H26" s="42"/>
      <c r="I26" s="42">
        <v>0</v>
      </c>
      <c r="J26" s="42">
        <v>0</v>
      </c>
    </row>
    <row r="27" spans="1:10" ht="14.25" hidden="1">
      <c r="A27" s="31" t="s">
        <v>104</v>
      </c>
      <c r="E27" s="42"/>
      <c r="F27" s="42"/>
      <c r="G27" s="42"/>
      <c r="H27" s="42"/>
      <c r="I27" s="42"/>
      <c r="J27" s="42"/>
    </row>
    <row r="28" spans="1:10" ht="14.25">
      <c r="A28" s="44"/>
      <c r="E28" s="42"/>
      <c r="F28" s="42"/>
      <c r="G28" s="43"/>
      <c r="H28" s="43"/>
      <c r="I28" s="42"/>
      <c r="J28" s="42" t="s">
        <v>1</v>
      </c>
    </row>
    <row r="29" spans="1:10" ht="15.75" thickBot="1">
      <c r="A29" s="31" t="s">
        <v>139</v>
      </c>
      <c r="E29" s="45">
        <v>45780</v>
      </c>
      <c r="F29" s="45">
        <v>1406</v>
      </c>
      <c r="G29" s="45">
        <v>-136</v>
      </c>
      <c r="H29" s="45">
        <v>136</v>
      </c>
      <c r="I29" s="45">
        <f>11526</f>
        <v>11526</v>
      </c>
      <c r="J29" s="45">
        <v>58901</v>
      </c>
    </row>
    <row r="30" spans="5:10" ht="15.75" thickTop="1">
      <c r="E30" s="40"/>
      <c r="F30" s="40"/>
      <c r="G30" s="40"/>
      <c r="H30" s="40"/>
      <c r="I30" s="40"/>
      <c r="J30" s="46" t="s">
        <v>1</v>
      </c>
    </row>
    <row r="31" spans="1:10" ht="15">
      <c r="A31" s="31" t="s">
        <v>140</v>
      </c>
      <c r="E31" s="40"/>
      <c r="F31" s="40"/>
      <c r="G31" s="40"/>
      <c r="H31" s="40"/>
      <c r="I31" s="40"/>
      <c r="J31" s="46"/>
    </row>
    <row r="33" spans="1:11" ht="14.25">
      <c r="A33" s="31" t="s">
        <v>95</v>
      </c>
      <c r="E33" s="41">
        <v>45780</v>
      </c>
      <c r="F33" s="41">
        <v>1467</v>
      </c>
      <c r="G33" s="41">
        <v>-136</v>
      </c>
      <c r="H33" s="41"/>
      <c r="I33" s="41">
        <v>8331</v>
      </c>
      <c r="J33" s="41">
        <v>55578</v>
      </c>
      <c r="K33" s="35"/>
    </row>
    <row r="34" spans="5:11" ht="14.25">
      <c r="E34" s="41"/>
      <c r="F34" s="41"/>
      <c r="G34" s="41"/>
      <c r="H34" s="41"/>
      <c r="I34" s="41"/>
      <c r="J34" s="41"/>
      <c r="K34" s="35"/>
    </row>
    <row r="35" spans="1:11" ht="14.25">
      <c r="A35" s="31" t="s">
        <v>145</v>
      </c>
      <c r="E35" s="41"/>
      <c r="F35" s="41">
        <v>-61</v>
      </c>
      <c r="G35" s="41"/>
      <c r="H35" s="41"/>
      <c r="I35" s="41"/>
      <c r="J35" s="41">
        <v>-61</v>
      </c>
      <c r="K35" s="35"/>
    </row>
    <row r="36" spans="5:11" ht="14.25">
      <c r="E36" s="42"/>
      <c r="F36" s="42"/>
      <c r="I36" s="42"/>
      <c r="J36" s="42"/>
      <c r="K36" s="35"/>
    </row>
    <row r="37" spans="1:11" ht="14.25">
      <c r="A37" s="31" t="s">
        <v>124</v>
      </c>
      <c r="E37" s="42"/>
      <c r="F37" s="42">
        <v>0</v>
      </c>
      <c r="I37" s="42">
        <v>-2064</v>
      </c>
      <c r="J37" s="42">
        <v>-2064</v>
      </c>
      <c r="K37" s="35"/>
    </row>
    <row r="38" spans="5:11" ht="14.25">
      <c r="E38" s="42"/>
      <c r="F38" s="42"/>
      <c r="I38" s="42"/>
      <c r="J38" s="42"/>
      <c r="K38" s="35"/>
    </row>
    <row r="39" spans="1:11" ht="14.25">
      <c r="A39" s="31" t="s">
        <v>102</v>
      </c>
      <c r="E39" s="42"/>
      <c r="F39" s="42"/>
      <c r="I39" s="42">
        <v>-379</v>
      </c>
      <c r="J39" s="42">
        <v>-379</v>
      </c>
      <c r="K39" s="35"/>
    </row>
    <row r="40" spans="5:11" ht="14.25">
      <c r="E40" s="42"/>
      <c r="F40" s="42"/>
      <c r="I40" s="42"/>
      <c r="J40" s="42"/>
      <c r="K40" s="35"/>
    </row>
    <row r="41" spans="1:11" ht="14.25">
      <c r="A41" s="31" t="s">
        <v>144</v>
      </c>
      <c r="E41" s="42"/>
      <c r="F41" s="42"/>
      <c r="H41" s="31">
        <v>83</v>
      </c>
      <c r="I41" s="42"/>
      <c r="J41" s="42"/>
      <c r="K41" s="35"/>
    </row>
    <row r="42" spans="5:11" ht="14.25">
      <c r="E42" s="42"/>
      <c r="F42" s="42"/>
      <c r="I42" s="42"/>
      <c r="J42" s="42"/>
      <c r="K42" s="35"/>
    </row>
    <row r="43" spans="1:11" ht="14.25" hidden="1">
      <c r="A43" s="31" t="s">
        <v>103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35"/>
    </row>
    <row r="44" spans="1:11" ht="14.25" hidden="1">
      <c r="A44" s="31" t="s">
        <v>104</v>
      </c>
      <c r="E44" s="42"/>
      <c r="F44" s="42"/>
      <c r="G44" s="43"/>
      <c r="H44" s="42"/>
      <c r="I44" s="42"/>
      <c r="J44" s="42"/>
      <c r="K44" s="35"/>
    </row>
    <row r="45" spans="1:11" ht="14.25">
      <c r="A45" s="44"/>
      <c r="E45" s="42"/>
      <c r="F45" s="42"/>
      <c r="G45" s="43"/>
      <c r="H45" s="43"/>
      <c r="I45" s="42"/>
      <c r="J45" s="42"/>
      <c r="K45" s="35"/>
    </row>
    <row r="46" spans="1:11" ht="15.75" thickBot="1">
      <c r="A46" s="31" t="s">
        <v>141</v>
      </c>
      <c r="E46" s="45">
        <v>45780</v>
      </c>
      <c r="F46" s="45">
        <v>1406</v>
      </c>
      <c r="G46" s="45">
        <v>-136</v>
      </c>
      <c r="H46" s="45">
        <v>83</v>
      </c>
      <c r="I46" s="45">
        <v>5888</v>
      </c>
      <c r="J46" s="45">
        <v>53157</v>
      </c>
      <c r="K46" s="35"/>
    </row>
    <row r="47" spans="1:11" ht="15" thickTop="1">
      <c r="A47" s="47"/>
      <c r="B47" s="35"/>
      <c r="C47" s="35"/>
      <c r="D47" s="35"/>
      <c r="E47" s="41"/>
      <c r="F47" s="41"/>
      <c r="G47" s="48"/>
      <c r="H47" s="48"/>
      <c r="I47" s="41"/>
      <c r="J47" s="41"/>
      <c r="K47" s="35"/>
    </row>
    <row r="48" spans="1:11" ht="14.25">
      <c r="A48" s="47"/>
      <c r="B48" s="35"/>
      <c r="C48" s="35"/>
      <c r="D48" s="35"/>
      <c r="E48" s="41"/>
      <c r="F48" s="41"/>
      <c r="G48" s="48"/>
      <c r="H48" s="48"/>
      <c r="I48" s="41"/>
      <c r="J48" s="41"/>
      <c r="K48" s="35"/>
    </row>
    <row r="49" spans="1:10" ht="15">
      <c r="A49" s="37" t="s">
        <v>90</v>
      </c>
      <c r="J49" s="49"/>
    </row>
    <row r="50" ht="15">
      <c r="A50" s="37" t="s">
        <v>91</v>
      </c>
    </row>
    <row r="51" ht="15">
      <c r="A51" s="37" t="s">
        <v>92</v>
      </c>
    </row>
  </sheetData>
  <printOptions/>
  <pageMargins left="1.0236220472440944" right="0.7480314960629921" top="0.5118110236220472" bottom="0.5118110236220472" header="0.5118110236220472" footer="0.5118110236220472"/>
  <pageSetup fitToHeight="1" fitToWidth="1" horizontalDpi="600" verticalDpi="600" orientation="portrait" paperSize="9" scale="6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2008-02-27T08:53:28Z</cp:lastPrinted>
  <dcterms:created xsi:type="dcterms:W3CDTF">2007-11-19T03:51:20Z</dcterms:created>
  <dcterms:modified xsi:type="dcterms:W3CDTF">2008-02-27T08:53:57Z</dcterms:modified>
  <cp:category/>
  <cp:version/>
  <cp:contentType/>
  <cp:contentStatus/>
</cp:coreProperties>
</file>