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2"/>
  </bookViews>
  <sheets>
    <sheet name="PL" sheetId="1" r:id="rId1"/>
    <sheet name="Equity" sheetId="2" r:id="rId2"/>
    <sheet name="BS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<sst xmlns="http://schemas.openxmlformats.org/spreadsheetml/2006/main" count="192" uniqueCount="115">
  <si>
    <t>Central Industrial Corporation Berhad (Company No. 12186-k)</t>
  </si>
  <si>
    <t>- unaudited</t>
  </si>
  <si>
    <t>31/3/2006</t>
  </si>
  <si>
    <t>RM'000</t>
  </si>
  <si>
    <t>N/A</t>
  </si>
  <si>
    <t xml:space="preserve">The condensed consolidated financial statement should be read in conjunction  </t>
  </si>
  <si>
    <t>the accompanying explanatory notes attached to the interim financial statements.</t>
  </si>
  <si>
    <t xml:space="preserve">Audited </t>
  </si>
  <si>
    <t xml:space="preserve">As at </t>
  </si>
  <si>
    <t xml:space="preserve">ASSETS </t>
  </si>
  <si>
    <t>Non-current assets</t>
  </si>
  <si>
    <t>Property, plant &amp; equipment</t>
  </si>
  <si>
    <t>Prepaid lease payment</t>
  </si>
  <si>
    <t>Investment</t>
  </si>
  <si>
    <t>Current assets</t>
  </si>
  <si>
    <t xml:space="preserve">Inventories </t>
  </si>
  <si>
    <t>Trade &amp; other receivables</t>
  </si>
  <si>
    <t>Cash &amp; cash equivalents</t>
  </si>
  <si>
    <t>TOTAL ASSETS</t>
  </si>
  <si>
    <t>EQUITY AND LIABILITIES</t>
  </si>
  <si>
    <t xml:space="preserve">Equity </t>
  </si>
  <si>
    <t xml:space="preserve">Share capital </t>
  </si>
  <si>
    <t xml:space="preserve">Reserves </t>
  </si>
  <si>
    <t xml:space="preserve">Total equity attributable to </t>
  </si>
  <si>
    <t xml:space="preserve">Liabilities </t>
  </si>
  <si>
    <t>Trade &amp; other payables</t>
  </si>
  <si>
    <t>Borrowings</t>
  </si>
  <si>
    <t>Taxation</t>
  </si>
  <si>
    <t>Total current liabilities</t>
  </si>
  <si>
    <t xml:space="preserve">Borrowings </t>
  </si>
  <si>
    <t>Resignation benefits</t>
  </si>
  <si>
    <t>Deferred tax liabilities</t>
  </si>
  <si>
    <t>Total non-current liabilities</t>
  </si>
  <si>
    <t>Total liabilities</t>
  </si>
  <si>
    <t>TOTAL EQUITY &amp; LIABILITIES</t>
  </si>
  <si>
    <t xml:space="preserve">The condensed consolidated balance sheet should be read in conjunction </t>
  </si>
  <si>
    <t>and the accompanying explanatory notes attached to the interim financial</t>
  </si>
  <si>
    <t>statements.</t>
  </si>
  <si>
    <t xml:space="preserve">Condensed consolidated statement of changes in equity for the 3 months ended </t>
  </si>
  <si>
    <t>Exchange</t>
  </si>
  <si>
    <t>Share</t>
  </si>
  <si>
    <t>Fluctuation</t>
  </si>
  <si>
    <t>Retained</t>
  </si>
  <si>
    <t>Capital</t>
  </si>
  <si>
    <t>Premium</t>
  </si>
  <si>
    <t>Reserve</t>
  </si>
  <si>
    <t>Earnings</t>
  </si>
  <si>
    <t>Total</t>
  </si>
  <si>
    <t>At 1 January 2006 - audited</t>
  </si>
  <si>
    <t xml:space="preserve">Net profit for the period </t>
  </si>
  <si>
    <t xml:space="preserve"> </t>
  </si>
  <si>
    <t xml:space="preserve">Exchange difference on translation of </t>
  </si>
  <si>
    <t>financial statements of foreign subsidiary</t>
  </si>
  <si>
    <t>At 31 March 2006</t>
  </si>
  <si>
    <t>At 1 January 2005</t>
  </si>
  <si>
    <t>At 31 March 2005</t>
  </si>
  <si>
    <t xml:space="preserve">The condensed consolidated statement of changes in equity should be read in conjunction </t>
  </si>
  <si>
    <t xml:space="preserve">accompanying explanatory notes </t>
  </si>
  <si>
    <t>Condensed consolidated cash flow statement for the three months ended</t>
  </si>
  <si>
    <t>3 Months</t>
  </si>
  <si>
    <t>Ended</t>
  </si>
  <si>
    <t>31/03/2006</t>
  </si>
  <si>
    <t>Cash Flows from Operating Activities</t>
  </si>
  <si>
    <t xml:space="preserve">  Receipts from trade receivables</t>
  </si>
  <si>
    <t xml:space="preserve">  Receipts from non-trade receivables</t>
  </si>
  <si>
    <t xml:space="preserve">  Cash Flow from Operations</t>
  </si>
  <si>
    <t xml:space="preserve">  Cash payments to trade payables</t>
  </si>
  <si>
    <t xml:space="preserve">  Cash payments to non-trade payables</t>
  </si>
  <si>
    <t xml:space="preserve">  Other operating payments</t>
  </si>
  <si>
    <t>Cash Flow from Operations</t>
  </si>
  <si>
    <t>Cash Flows from Investing Activities</t>
  </si>
  <si>
    <t xml:space="preserve">  Interest received</t>
  </si>
  <si>
    <t xml:space="preserve">  Purchase of fixed assets</t>
  </si>
  <si>
    <t>Cash Flows from Financing Activities</t>
  </si>
  <si>
    <t xml:space="preserve">  Bank borrowings</t>
  </si>
  <si>
    <t xml:space="preserve">  Interest paid</t>
  </si>
  <si>
    <t>Net Change in Cash &amp; Cash Equivalents</t>
  </si>
  <si>
    <t>Cash &amp; Cash Equilvalents at beginning of financial year</t>
  </si>
  <si>
    <t>Cash &amp; Cash Equilvalents at end of period</t>
  </si>
  <si>
    <t>Cash &amp; cash equivalents comprise :-</t>
  </si>
  <si>
    <t>Cash &amp; bank balance</t>
  </si>
  <si>
    <t>Bank overdraft</t>
  </si>
  <si>
    <t>The condensed consolidated cash flow statement should be read in conjunction</t>
  </si>
  <si>
    <t xml:space="preserve">         3 months ended </t>
  </si>
  <si>
    <t xml:space="preserve">          3 months ended </t>
  </si>
  <si>
    <t xml:space="preserve">Revenue </t>
  </si>
  <si>
    <t>Cost of sales</t>
  </si>
  <si>
    <t xml:space="preserve">Gross profit </t>
  </si>
  <si>
    <t>Other income</t>
  </si>
  <si>
    <t>Distribution expenses</t>
  </si>
  <si>
    <t>Adminstrative expenses</t>
  </si>
  <si>
    <t>Other expenses</t>
  </si>
  <si>
    <t>Finance costs</t>
  </si>
  <si>
    <t xml:space="preserve">Profit before taxation </t>
  </si>
  <si>
    <t>Income tax expense</t>
  </si>
  <si>
    <t>Profit for the period</t>
  </si>
  <si>
    <t>Earnings per share</t>
  </si>
  <si>
    <t xml:space="preserve"> Basic earnings per share (sen)</t>
  </si>
  <si>
    <t xml:space="preserve"> Diluted earnings per share (sen)</t>
  </si>
  <si>
    <t>"AMENDED FORMAT"</t>
  </si>
  <si>
    <t>Condensed Consolidated Balance Sheet as at 31 March 2007 - unaudited</t>
  </si>
  <si>
    <t>31/12/2006</t>
  </si>
  <si>
    <t>31/3/2007</t>
  </si>
  <si>
    <t>Interim Report - First Quarter 2007</t>
  </si>
  <si>
    <t>Option</t>
  </si>
  <si>
    <t>31 March 2007 - unaudited</t>
  </si>
  <si>
    <t xml:space="preserve">with the audited financial statements for the year ended 31 December 2006 and </t>
  </si>
  <si>
    <t>Condensed consolidated income statement for the three months ended 31 March 2007</t>
  </si>
  <si>
    <t xml:space="preserve">  </t>
  </si>
  <si>
    <t>At 1 January 2007 - audited</t>
  </si>
  <si>
    <t>At 31 March 2007</t>
  </si>
  <si>
    <t xml:space="preserve">with the audited financial statements for the year ended 31 December 2006 and the </t>
  </si>
  <si>
    <t>with the audited financial statements for the year ended 31 December 2006</t>
  </si>
  <si>
    <t>31/03/2007</t>
  </si>
  <si>
    <t>shareholders of the Company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</si>
</sst>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_);\(#,##0.000\)"/>
    <numFmt numFmtId="171" formatCode="_(* #,##0_);_(* \(#,##0\);_(* &quot;-&quot;??_);_(@_)"/>
    <numFmt numFmtId="172" formatCode="#,##0.0_);\(#,##0.0\)"/>
  </numFmts>
  <fonts count="12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ahoma"/>
      <family val="2"/>
    </font>
    <font>
      <b/>
      <i/>
      <sz val="12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3" fillId="0" borderId="0" xfId="15" applyNumberFormat="1" applyFont="1" applyBorder="1" applyAlignment="1">
      <alignment/>
    </xf>
    <xf numFmtId="171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 quotePrefix="1">
      <alignment/>
    </xf>
    <xf numFmtId="171" fontId="3" fillId="0" borderId="2" xfId="15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0" xfId="15" applyNumberFormat="1" applyFont="1" applyAlignment="1">
      <alignment horizontal="center"/>
    </xf>
    <xf numFmtId="171" fontId="3" fillId="0" borderId="3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1" fontId="6" fillId="0" borderId="2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7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1" fontId="10" fillId="0" borderId="0" xfId="15" applyNumberFormat="1" applyFont="1" applyBorder="1" applyAlignment="1">
      <alignment horizontal="center"/>
    </xf>
    <xf numFmtId="171" fontId="10" fillId="0" borderId="3" xfId="15" applyNumberFormat="1" applyFont="1" applyBorder="1" applyAlignment="1">
      <alignment horizontal="center"/>
    </xf>
    <xf numFmtId="171" fontId="10" fillId="0" borderId="2" xfId="15" applyNumberFormat="1" applyFont="1" applyBorder="1" applyAlignment="1">
      <alignment horizontal="center"/>
    </xf>
    <xf numFmtId="171" fontId="10" fillId="0" borderId="4" xfId="15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11" fillId="0" borderId="2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0" borderId="4" xfId="0" applyNumberFormat="1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0" fontId="3" fillId="0" borderId="1" xfId="0" applyNumberFormat="1" applyFont="1" applyBorder="1" applyAlignment="1">
      <alignment horizontal="right"/>
    </xf>
    <xf numFmtId="0" fontId="3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37" fontId="3" fillId="0" borderId="3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1" fontId="3" fillId="0" borderId="0" xfId="15" applyNumberFormat="1" applyFont="1" applyBorder="1" applyAlignment="1">
      <alignment horizontal="right"/>
    </xf>
    <xf numFmtId="171" fontId="3" fillId="0" borderId="0" xfId="15" applyNumberFormat="1" applyFont="1" applyAlignment="1">
      <alignment horizontal="right"/>
    </xf>
    <xf numFmtId="43" fontId="3" fillId="0" borderId="0" xfId="15" applyFont="1" applyAlignment="1">
      <alignment horizontal="right"/>
    </xf>
    <xf numFmtId="171" fontId="3" fillId="0" borderId="2" xfId="15" applyNumberFormat="1" applyFont="1" applyBorder="1" applyAlignment="1">
      <alignment horizontal="right"/>
    </xf>
    <xf numFmtId="37" fontId="3" fillId="0" borderId="0" xfId="15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4"/>
  <sheetViews>
    <sheetView workbookViewId="0" topLeftCell="A16">
      <selection activeCell="I32" sqref="I32"/>
    </sheetView>
  </sheetViews>
  <sheetFormatPr defaultColWidth="9.140625" defaultRowHeight="12.75"/>
  <cols>
    <col min="4" max="4" width="11.00390625" style="0" customWidth="1"/>
    <col min="5" max="5" width="11.00390625" style="0" hidden="1" customWidth="1"/>
    <col min="6" max="6" width="12.00390625" style="0" customWidth="1"/>
    <col min="7" max="7" width="11.421875" style="0" customWidth="1"/>
    <col min="8" max="8" width="12.00390625" style="0" customWidth="1"/>
    <col min="9" max="9" width="11.421875" style="0" customWidth="1"/>
  </cols>
  <sheetData>
    <row r="1" ht="12.75" hidden="1"/>
    <row r="2" ht="12.75" hidden="1"/>
    <row r="3" ht="18.75" hidden="1">
      <c r="A3" s="29" t="s">
        <v>99</v>
      </c>
    </row>
    <row r="4" ht="12.75" hidden="1"/>
    <row r="5" ht="12.75" hidden="1"/>
    <row r="7" spans="1:10" ht="15">
      <c r="A7" s="1" t="s">
        <v>0</v>
      </c>
      <c r="B7" s="1"/>
      <c r="C7" s="1"/>
      <c r="D7" s="1"/>
      <c r="E7" s="1"/>
      <c r="F7" s="1"/>
      <c r="G7" s="2"/>
      <c r="H7" s="2"/>
      <c r="I7" s="3"/>
      <c r="J7" s="3"/>
    </row>
    <row r="8" spans="1:10" ht="15">
      <c r="A8" s="1" t="s">
        <v>103</v>
      </c>
      <c r="B8" s="1"/>
      <c r="C8" s="1"/>
      <c r="D8" s="1"/>
      <c r="E8" s="1"/>
      <c r="F8" s="1"/>
      <c r="G8" s="1"/>
      <c r="H8" s="2"/>
      <c r="I8" s="3"/>
      <c r="J8" s="3"/>
    </row>
    <row r="9" spans="1:10" ht="15">
      <c r="A9" s="1"/>
      <c r="B9" s="1"/>
      <c r="C9" s="1"/>
      <c r="D9" s="1"/>
      <c r="E9" s="1"/>
      <c r="F9" s="1"/>
      <c r="G9" s="1"/>
      <c r="H9" s="2"/>
      <c r="I9" s="3"/>
      <c r="J9" s="3"/>
    </row>
    <row r="10" spans="1:10" ht="15">
      <c r="A10" s="1"/>
      <c r="B10" s="1"/>
      <c r="C10" s="1"/>
      <c r="D10" s="1"/>
      <c r="E10" s="1"/>
      <c r="F10" s="1"/>
      <c r="G10" s="1"/>
      <c r="H10" s="2"/>
      <c r="I10" s="3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>
      <c r="A12" s="4" t="s">
        <v>107</v>
      </c>
      <c r="B12" s="4"/>
      <c r="C12" s="4"/>
      <c r="D12" s="4"/>
      <c r="E12" s="4"/>
      <c r="F12" s="4"/>
      <c r="G12" s="4"/>
      <c r="H12" s="4"/>
      <c r="I12" s="4"/>
      <c r="J12" s="5"/>
    </row>
    <row r="13" spans="1:10" ht="15.75">
      <c r="A13" s="6" t="s">
        <v>1</v>
      </c>
      <c r="B13" s="4"/>
      <c r="C13" s="7"/>
      <c r="D13" s="7"/>
      <c r="E13" s="7"/>
      <c r="F13" s="7"/>
      <c r="G13" s="7"/>
      <c r="H13" s="7"/>
      <c r="I13" s="7"/>
      <c r="J13" s="3"/>
    </row>
    <row r="14" spans="1:10" ht="15.75">
      <c r="A14" s="6"/>
      <c r="B14" s="4"/>
      <c r="C14" s="7"/>
      <c r="D14" s="7"/>
      <c r="E14" s="7"/>
      <c r="F14" s="7"/>
      <c r="G14" s="7"/>
      <c r="H14" s="7"/>
      <c r="I14" s="7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 ht="15">
      <c r="A16" s="3"/>
      <c r="B16" s="3"/>
      <c r="C16" s="3"/>
      <c r="D16" s="3"/>
      <c r="E16" s="3"/>
      <c r="F16" s="3" t="s">
        <v>83</v>
      </c>
      <c r="G16" s="3"/>
      <c r="H16" s="3" t="s">
        <v>84</v>
      </c>
      <c r="I16" s="3"/>
      <c r="J16" s="19"/>
      <c r="K16" s="26"/>
      <c r="L16" s="26"/>
      <c r="M16" s="26"/>
    </row>
    <row r="17" spans="1:13" ht="15">
      <c r="A17" s="3"/>
      <c r="B17" s="3"/>
      <c r="C17" s="3"/>
      <c r="D17" s="3"/>
      <c r="E17" s="3"/>
      <c r="F17" s="46" t="s">
        <v>102</v>
      </c>
      <c r="G17" s="46" t="s">
        <v>2</v>
      </c>
      <c r="H17" s="46" t="s">
        <v>102</v>
      </c>
      <c r="I17" s="46" t="s">
        <v>2</v>
      </c>
      <c r="J17" s="19"/>
      <c r="K17" s="26"/>
      <c r="L17" s="26"/>
      <c r="M17" s="26"/>
    </row>
    <row r="18" spans="1:13" ht="15">
      <c r="A18" s="3"/>
      <c r="B18" s="3"/>
      <c r="C18" s="3"/>
      <c r="D18" s="3"/>
      <c r="E18" s="3"/>
      <c r="F18" s="47" t="s">
        <v>3</v>
      </c>
      <c r="G18" s="47" t="s">
        <v>3</v>
      </c>
      <c r="H18" s="47" t="s">
        <v>3</v>
      </c>
      <c r="I18" s="47" t="s">
        <v>3</v>
      </c>
      <c r="J18" s="19"/>
      <c r="K18" s="26"/>
      <c r="L18" s="26"/>
      <c r="M18" s="26"/>
    </row>
    <row r="19" spans="1:13" ht="15">
      <c r="A19" s="3" t="s">
        <v>85</v>
      </c>
      <c r="B19" s="3"/>
      <c r="C19" s="3"/>
      <c r="D19" s="3"/>
      <c r="E19" s="3"/>
      <c r="F19" s="41">
        <v>11210</v>
      </c>
      <c r="G19" s="41">
        <v>12440</v>
      </c>
      <c r="H19" s="41">
        <v>11210</v>
      </c>
      <c r="I19" s="41">
        <v>12440</v>
      </c>
      <c r="J19" s="19"/>
      <c r="K19" s="26"/>
      <c r="L19" s="26"/>
      <c r="M19" s="26"/>
    </row>
    <row r="20" spans="1:13" ht="15">
      <c r="A20" s="3" t="s">
        <v>86</v>
      </c>
      <c r="B20" s="3"/>
      <c r="C20" s="3"/>
      <c r="D20" s="3"/>
      <c r="E20" s="3" t="s">
        <v>50</v>
      </c>
      <c r="F20" s="42">
        <v>10363</v>
      </c>
      <c r="G20" s="42">
        <v>10906</v>
      </c>
      <c r="H20" s="42">
        <v>10363</v>
      </c>
      <c r="I20" s="42">
        <v>10906</v>
      </c>
      <c r="J20" s="19"/>
      <c r="K20" s="26"/>
      <c r="L20" s="26"/>
      <c r="M20" s="26"/>
    </row>
    <row r="21" spans="1:13" ht="15">
      <c r="A21" s="3" t="s">
        <v>87</v>
      </c>
      <c r="B21" s="3"/>
      <c r="C21" s="3"/>
      <c r="D21" s="3"/>
      <c r="E21" s="3" t="s">
        <v>50</v>
      </c>
      <c r="F21" s="41">
        <f>F19-F20</f>
        <v>847</v>
      </c>
      <c r="G21" s="41">
        <f>G19-G20</f>
        <v>1534</v>
      </c>
      <c r="H21" s="41">
        <f>H19-H20</f>
        <v>847</v>
      </c>
      <c r="I21" s="41">
        <f>G21</f>
        <v>1534</v>
      </c>
      <c r="J21" s="19"/>
      <c r="K21" s="26"/>
      <c r="L21" s="26"/>
      <c r="M21" s="26"/>
    </row>
    <row r="22" spans="1:13" ht="15">
      <c r="A22" s="3"/>
      <c r="B22" s="3"/>
      <c r="C22" s="3"/>
      <c r="D22" s="3"/>
      <c r="E22" s="3"/>
      <c r="F22" s="41"/>
      <c r="G22" s="41"/>
      <c r="H22" s="41"/>
      <c r="I22" s="41"/>
      <c r="J22" s="19"/>
      <c r="K22" s="26"/>
      <c r="L22" s="26"/>
      <c r="M22" s="26"/>
    </row>
    <row r="23" spans="1:13" ht="15">
      <c r="A23" s="3" t="s">
        <v>88</v>
      </c>
      <c r="B23" s="3"/>
      <c r="C23" s="3"/>
      <c r="D23" s="3"/>
      <c r="E23" s="3" t="s">
        <v>50</v>
      </c>
      <c r="F23" s="41">
        <v>108</v>
      </c>
      <c r="G23" s="41">
        <v>60</v>
      </c>
      <c r="H23" s="41">
        <v>108</v>
      </c>
      <c r="I23" s="41">
        <v>60</v>
      </c>
      <c r="J23" s="19"/>
      <c r="K23" s="26"/>
      <c r="L23" s="26"/>
      <c r="M23" s="26"/>
    </row>
    <row r="24" spans="1:13" ht="15">
      <c r="A24" s="3" t="s">
        <v>89</v>
      </c>
      <c r="B24" s="3"/>
      <c r="C24" s="3"/>
      <c r="D24" s="3"/>
      <c r="E24" s="3" t="s">
        <v>50</v>
      </c>
      <c r="F24" s="41">
        <v>-763</v>
      </c>
      <c r="G24" s="41">
        <v>-800</v>
      </c>
      <c r="H24" s="41">
        <v>-763</v>
      </c>
      <c r="I24" s="41">
        <v>-800</v>
      </c>
      <c r="J24" s="19"/>
      <c r="K24" s="26"/>
      <c r="L24" s="26"/>
      <c r="M24" s="26"/>
    </row>
    <row r="25" spans="1:13" ht="15">
      <c r="A25" s="3" t="s">
        <v>90</v>
      </c>
      <c r="B25" s="3"/>
      <c r="C25" s="3"/>
      <c r="D25" s="3"/>
      <c r="E25" s="3" t="s">
        <v>50</v>
      </c>
      <c r="F25" s="41">
        <v>-839</v>
      </c>
      <c r="G25" s="41">
        <v>-948</v>
      </c>
      <c r="H25" s="41">
        <v>-839</v>
      </c>
      <c r="I25" s="41">
        <v>-948</v>
      </c>
      <c r="J25" s="19"/>
      <c r="K25" s="26"/>
      <c r="L25" s="26"/>
      <c r="M25" s="26"/>
    </row>
    <row r="26" spans="1:13" ht="15">
      <c r="A26" s="3" t="s">
        <v>91</v>
      </c>
      <c r="B26" s="3"/>
      <c r="C26" s="3"/>
      <c r="D26" s="3"/>
      <c r="E26" s="3" t="s">
        <v>50</v>
      </c>
      <c r="F26" s="41">
        <v>-57</v>
      </c>
      <c r="G26" s="41">
        <v>-181</v>
      </c>
      <c r="H26" s="41">
        <v>-57</v>
      </c>
      <c r="I26" s="41">
        <v>-181</v>
      </c>
      <c r="J26" s="19"/>
      <c r="K26" s="26"/>
      <c r="L26" s="26"/>
      <c r="M26" s="26"/>
    </row>
    <row r="27" spans="1:13" ht="15">
      <c r="A27" s="3" t="s">
        <v>92</v>
      </c>
      <c r="B27" s="3"/>
      <c r="C27" s="3"/>
      <c r="D27" s="3"/>
      <c r="E27" s="3" t="s">
        <v>108</v>
      </c>
      <c r="F27" s="42">
        <v>-177</v>
      </c>
      <c r="G27" s="42">
        <v>-72</v>
      </c>
      <c r="H27" s="42">
        <v>-177</v>
      </c>
      <c r="I27" s="42">
        <v>-72</v>
      </c>
      <c r="J27" s="19"/>
      <c r="K27" s="26"/>
      <c r="L27" s="26"/>
      <c r="M27" s="26"/>
    </row>
    <row r="28" spans="1:13" ht="15">
      <c r="A28" s="3" t="s">
        <v>93</v>
      </c>
      <c r="B28" s="3"/>
      <c r="C28" s="3"/>
      <c r="D28" s="3"/>
      <c r="E28" s="9" t="s">
        <v>50</v>
      </c>
      <c r="F28" s="41">
        <f>SUM(F21:F27)</f>
        <v>-881</v>
      </c>
      <c r="G28" s="41">
        <f>SUM(G21:G27)</f>
        <v>-407</v>
      </c>
      <c r="H28" s="41">
        <f>SUM(H21:H27)</f>
        <v>-881</v>
      </c>
      <c r="I28" s="41">
        <f>G28</f>
        <v>-407</v>
      </c>
      <c r="J28" s="19"/>
      <c r="K28" s="26"/>
      <c r="L28" s="26"/>
      <c r="M28" s="26"/>
    </row>
    <row r="29" spans="1:13" ht="15">
      <c r="A29" s="3"/>
      <c r="B29" s="3"/>
      <c r="C29" s="3"/>
      <c r="D29" s="3"/>
      <c r="E29" s="3"/>
      <c r="F29" s="41"/>
      <c r="G29" s="41"/>
      <c r="H29" s="41"/>
      <c r="I29" s="41"/>
      <c r="J29" s="19"/>
      <c r="K29" s="26"/>
      <c r="L29" s="26"/>
      <c r="M29" s="26"/>
    </row>
    <row r="30" spans="1:13" ht="15">
      <c r="A30" s="3" t="s">
        <v>94</v>
      </c>
      <c r="B30" s="3"/>
      <c r="C30" s="3"/>
      <c r="D30" s="3"/>
      <c r="E30" s="3" t="s">
        <v>50</v>
      </c>
      <c r="F30" s="42">
        <v>0</v>
      </c>
      <c r="G30" s="42">
        <v>0</v>
      </c>
      <c r="H30" s="42">
        <v>0</v>
      </c>
      <c r="I30" s="42">
        <f>G30</f>
        <v>0</v>
      </c>
      <c r="J30" s="19"/>
      <c r="K30" s="26"/>
      <c r="L30" s="26"/>
      <c r="M30" s="26"/>
    </row>
    <row r="31" spans="1:13" ht="15.75" thickBot="1">
      <c r="A31" s="3" t="s">
        <v>95</v>
      </c>
      <c r="B31" s="3"/>
      <c r="C31" s="3"/>
      <c r="D31" s="3"/>
      <c r="E31" s="28" t="s">
        <v>50</v>
      </c>
      <c r="F31" s="43">
        <f>F28+F30</f>
        <v>-881</v>
      </c>
      <c r="G31" s="43">
        <f>G28+G30</f>
        <v>-407</v>
      </c>
      <c r="H31" s="43">
        <f>H28+H30</f>
        <v>-881</v>
      </c>
      <c r="I31" s="43">
        <f>G31</f>
        <v>-407</v>
      </c>
      <c r="J31" s="19"/>
      <c r="K31" s="26"/>
      <c r="L31" s="26"/>
      <c r="M31" s="26"/>
    </row>
    <row r="32" spans="1:13" ht="15.75" thickTop="1">
      <c r="A32" s="3"/>
      <c r="B32" s="3"/>
      <c r="C32" s="3"/>
      <c r="D32" s="3"/>
      <c r="E32" s="3"/>
      <c r="F32" s="44"/>
      <c r="G32" s="44"/>
      <c r="H32" s="44"/>
      <c r="I32" s="44"/>
      <c r="J32" s="19"/>
      <c r="K32" s="26"/>
      <c r="L32" s="26"/>
      <c r="M32" s="26"/>
    </row>
    <row r="33" spans="1:13" ht="15">
      <c r="A33" s="3" t="s">
        <v>96</v>
      </c>
      <c r="B33" s="3"/>
      <c r="C33" s="3"/>
      <c r="D33" s="3"/>
      <c r="E33" s="3"/>
      <c r="F33" s="44"/>
      <c r="G33" s="44"/>
      <c r="H33" s="44"/>
      <c r="I33" s="44"/>
      <c r="J33" s="19"/>
      <c r="K33" s="26"/>
      <c r="L33" s="26"/>
      <c r="M33" s="26"/>
    </row>
    <row r="34" spans="1:13" ht="15.75" thickBot="1">
      <c r="A34" s="3" t="s">
        <v>97</v>
      </c>
      <c r="B34" s="3"/>
      <c r="C34" s="3"/>
      <c r="D34" s="3"/>
      <c r="E34" s="10" t="s">
        <v>50</v>
      </c>
      <c r="F34" s="45">
        <f>+F31/45780*100</f>
        <v>-1.9244211446046309</v>
      </c>
      <c r="G34" s="45">
        <v>-0.889034512887724</v>
      </c>
      <c r="H34" s="45">
        <f>+H31/45780*100</f>
        <v>-1.9244211446046309</v>
      </c>
      <c r="I34" s="45">
        <v>-0.889034512887724</v>
      </c>
      <c r="J34" s="19"/>
      <c r="K34" s="26"/>
      <c r="L34" s="26"/>
      <c r="M34" s="26"/>
    </row>
    <row r="35" spans="1:13" ht="15.75" thickTop="1">
      <c r="A35" s="3"/>
      <c r="B35" s="3"/>
      <c r="C35" s="3"/>
      <c r="D35" s="3"/>
      <c r="E35" s="3"/>
      <c r="F35" s="9"/>
      <c r="G35" s="9"/>
      <c r="H35" s="9"/>
      <c r="I35" s="9"/>
      <c r="J35" s="19"/>
      <c r="K35" s="26"/>
      <c r="L35" s="26"/>
      <c r="M35" s="26"/>
    </row>
    <row r="36" spans="1:13" ht="15.75" thickBot="1">
      <c r="A36" s="3" t="s">
        <v>98</v>
      </c>
      <c r="B36" s="3"/>
      <c r="C36" s="3"/>
      <c r="D36" s="3"/>
      <c r="E36" s="10" t="s">
        <v>50</v>
      </c>
      <c r="F36" s="45" t="s">
        <v>4</v>
      </c>
      <c r="G36" s="45" t="s">
        <v>4</v>
      </c>
      <c r="H36" s="45" t="str">
        <f>F36</f>
        <v>N/A</v>
      </c>
      <c r="I36" s="57" t="str">
        <f>G36</f>
        <v>N/A</v>
      </c>
      <c r="J36" s="19"/>
      <c r="K36" s="26"/>
      <c r="L36" s="26"/>
      <c r="M36" s="26"/>
    </row>
    <row r="37" spans="1:13" ht="15.75" thickTop="1">
      <c r="A37" s="3"/>
      <c r="B37" s="3"/>
      <c r="C37" s="3"/>
      <c r="D37" s="3"/>
      <c r="E37" s="38"/>
      <c r="F37" s="38"/>
      <c r="G37" s="38"/>
      <c r="H37" s="38"/>
      <c r="I37" s="39"/>
      <c r="J37" s="19"/>
      <c r="K37" s="26"/>
      <c r="L37" s="26"/>
      <c r="M37" s="26"/>
    </row>
    <row r="38" spans="1:13" ht="15">
      <c r="A38" s="3"/>
      <c r="B38" s="3"/>
      <c r="C38" s="3"/>
      <c r="D38" s="3"/>
      <c r="E38" s="38"/>
      <c r="F38" s="38"/>
      <c r="G38" s="38"/>
      <c r="H38" s="38"/>
      <c r="I38" s="39"/>
      <c r="J38" s="19"/>
      <c r="K38" s="26"/>
      <c r="L38" s="26"/>
      <c r="M38" s="26"/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19"/>
      <c r="K39" s="26"/>
      <c r="L39" s="26"/>
      <c r="M39" s="26"/>
    </row>
    <row r="40" spans="1:13" ht="15.75">
      <c r="A40" s="7" t="s">
        <v>5</v>
      </c>
      <c r="B40" s="7"/>
      <c r="C40" s="7"/>
      <c r="D40" s="7"/>
      <c r="E40" s="7"/>
      <c r="F40" s="7"/>
      <c r="G40" s="7"/>
      <c r="H40" s="7"/>
      <c r="I40" s="7"/>
      <c r="J40" s="19"/>
      <c r="K40" s="26"/>
      <c r="L40" s="26"/>
      <c r="M40" s="26"/>
    </row>
    <row r="41" spans="1:13" ht="15.75">
      <c r="A41" s="7" t="s">
        <v>106</v>
      </c>
      <c r="B41" s="7"/>
      <c r="C41" s="7"/>
      <c r="D41" s="7"/>
      <c r="E41" s="7"/>
      <c r="F41" s="7"/>
      <c r="G41" s="7"/>
      <c r="H41" s="7"/>
      <c r="I41" s="7"/>
      <c r="J41" s="26"/>
      <c r="K41" s="26"/>
      <c r="L41" s="26"/>
      <c r="M41" s="26"/>
    </row>
    <row r="42" spans="1:13" ht="15.75">
      <c r="A42" s="7" t="s">
        <v>6</v>
      </c>
      <c r="B42" s="7"/>
      <c r="C42" s="7"/>
      <c r="D42" s="7"/>
      <c r="E42" s="7"/>
      <c r="F42" s="7"/>
      <c r="G42" s="7"/>
      <c r="H42" s="7"/>
      <c r="I42" s="7"/>
      <c r="J42" s="27"/>
      <c r="K42" s="26"/>
      <c r="L42" s="26"/>
      <c r="M42" s="26"/>
    </row>
    <row r="43" spans="1:13" ht="15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6"/>
      <c r="L43" s="26"/>
      <c r="M43" s="26"/>
    </row>
    <row r="44" spans="1:13" ht="15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6"/>
      <c r="L44" s="26"/>
      <c r="M44" s="26"/>
    </row>
  </sheetData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portrait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2"/>
  <sheetViews>
    <sheetView workbookViewId="0" topLeftCell="A12">
      <selection activeCell="F37" sqref="F37"/>
    </sheetView>
  </sheetViews>
  <sheetFormatPr defaultColWidth="9.140625" defaultRowHeight="12.75"/>
  <cols>
    <col min="4" max="4" width="15.140625" style="0" customWidth="1"/>
    <col min="5" max="5" width="13.00390625" style="0" customWidth="1"/>
    <col min="6" max="6" width="11.00390625" style="0" customWidth="1"/>
    <col min="7" max="8" width="14.28125" style="0" customWidth="1"/>
    <col min="9" max="9" width="12.421875" style="0" customWidth="1"/>
    <col min="10" max="10" width="11.00390625" style="0" customWidth="1"/>
  </cols>
  <sheetData>
    <row r="4" spans="1:10" ht="15">
      <c r="A4" s="1" t="s">
        <v>0</v>
      </c>
      <c r="B4" s="1"/>
      <c r="C4" s="1"/>
      <c r="D4" s="1"/>
      <c r="E4" s="1"/>
      <c r="F4" s="2"/>
      <c r="G4" s="3"/>
      <c r="H4" s="3"/>
      <c r="I4" s="3"/>
      <c r="J4" s="3"/>
    </row>
    <row r="5" spans="1:10" ht="15">
      <c r="A5" s="1" t="s">
        <v>103</v>
      </c>
      <c r="B5" s="1"/>
      <c r="C5" s="1"/>
      <c r="D5" s="1"/>
      <c r="E5" s="1"/>
      <c r="F5" s="1"/>
      <c r="G5" s="3"/>
      <c r="H5" s="3"/>
      <c r="I5" s="3"/>
      <c r="J5" s="3"/>
    </row>
    <row r="6" spans="1:10" ht="15">
      <c r="A6" s="1"/>
      <c r="B6" s="1"/>
      <c r="C6" s="1"/>
      <c r="D6" s="1"/>
      <c r="E6" s="1"/>
      <c r="F6" s="1"/>
      <c r="G6" s="3"/>
      <c r="H6" s="3"/>
      <c r="I6" s="3"/>
      <c r="J6" s="3"/>
    </row>
    <row r="7" spans="1:10" ht="15">
      <c r="A7" s="1"/>
      <c r="B7" s="1"/>
      <c r="C7" s="1"/>
      <c r="D7" s="1"/>
      <c r="E7" s="1"/>
      <c r="F7" s="1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7"/>
      <c r="G8" s="3"/>
      <c r="H8" s="3"/>
      <c r="I8" s="3"/>
      <c r="J8" s="3"/>
    </row>
    <row r="9" spans="1:10" ht="15.75">
      <c r="A9" s="4" t="s">
        <v>38</v>
      </c>
      <c r="B9" s="4"/>
      <c r="C9" s="4"/>
      <c r="D9" s="4"/>
      <c r="E9" s="4"/>
      <c r="F9" s="4"/>
      <c r="G9" s="3"/>
      <c r="H9" s="3"/>
      <c r="I9" s="3"/>
      <c r="J9" s="3"/>
    </row>
    <row r="10" spans="1:10" ht="15.75">
      <c r="A10" s="6" t="s">
        <v>105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>
      <c r="A11" s="6"/>
      <c r="B11" s="3"/>
      <c r="C11" s="3"/>
      <c r="D11" s="3"/>
      <c r="E11" s="3"/>
      <c r="F11" s="3"/>
      <c r="G11" s="3"/>
      <c r="H11" s="3"/>
      <c r="I11" s="3"/>
      <c r="J11" s="3"/>
    </row>
    <row r="12" spans="1:10" ht="15.75">
      <c r="A12" s="3"/>
      <c r="B12" s="3"/>
      <c r="C12" s="3"/>
      <c r="D12" s="3"/>
      <c r="E12" s="44"/>
      <c r="F12" s="44"/>
      <c r="G12" s="50" t="s">
        <v>39</v>
      </c>
      <c r="H12" s="50" t="s">
        <v>40</v>
      </c>
      <c r="I12" s="44"/>
      <c r="J12" s="44"/>
    </row>
    <row r="13" spans="1:10" ht="15.75">
      <c r="A13" s="3"/>
      <c r="B13" s="3"/>
      <c r="C13" s="3"/>
      <c r="D13" s="3"/>
      <c r="E13" s="50" t="s">
        <v>40</v>
      </c>
      <c r="F13" s="50" t="s">
        <v>40</v>
      </c>
      <c r="G13" s="50" t="s">
        <v>41</v>
      </c>
      <c r="H13" s="50" t="s">
        <v>104</v>
      </c>
      <c r="I13" s="50" t="s">
        <v>42</v>
      </c>
      <c r="J13" s="50"/>
    </row>
    <row r="14" spans="1:10" ht="15.75">
      <c r="A14" s="3"/>
      <c r="B14" s="3"/>
      <c r="C14" s="3"/>
      <c r="D14" s="3"/>
      <c r="E14" s="50" t="s">
        <v>43</v>
      </c>
      <c r="F14" s="50" t="s">
        <v>44</v>
      </c>
      <c r="G14" s="50" t="s">
        <v>45</v>
      </c>
      <c r="H14" s="50" t="s">
        <v>45</v>
      </c>
      <c r="I14" s="50" t="s">
        <v>46</v>
      </c>
      <c r="J14" s="50" t="s">
        <v>47</v>
      </c>
    </row>
    <row r="15" spans="1:10" ht="15.75">
      <c r="A15" s="3"/>
      <c r="B15" s="3"/>
      <c r="C15" s="3"/>
      <c r="D15" s="3"/>
      <c r="E15" s="51" t="s">
        <v>3</v>
      </c>
      <c r="F15" s="51" t="s">
        <v>3</v>
      </c>
      <c r="G15" s="51" t="s">
        <v>3</v>
      </c>
      <c r="H15" s="51" t="s">
        <v>3</v>
      </c>
      <c r="I15" s="51" t="s">
        <v>3</v>
      </c>
      <c r="J15" s="51" t="s">
        <v>3</v>
      </c>
    </row>
    <row r="16" spans="1:10" ht="15">
      <c r="A16" s="3"/>
      <c r="B16" s="3"/>
      <c r="C16" s="3"/>
      <c r="D16" s="3"/>
      <c r="E16" s="44"/>
      <c r="F16" s="44"/>
      <c r="G16" s="44"/>
      <c r="H16" s="44"/>
      <c r="I16" s="44"/>
      <c r="J16" s="44"/>
    </row>
    <row r="17" spans="1:10" ht="15">
      <c r="A17" s="3" t="s">
        <v>109</v>
      </c>
      <c r="B17" s="3"/>
      <c r="C17" s="3"/>
      <c r="D17" s="3"/>
      <c r="E17" s="52">
        <v>45780</v>
      </c>
      <c r="F17" s="52">
        <v>1406</v>
      </c>
      <c r="G17" s="52">
        <v>0</v>
      </c>
      <c r="H17" s="52">
        <v>83</v>
      </c>
      <c r="I17" s="52">
        <v>5888</v>
      </c>
      <c r="J17" s="52">
        <f>SUM(E17:I17)</f>
        <v>53157</v>
      </c>
    </row>
    <row r="18" spans="1:10" ht="15">
      <c r="A18" s="3"/>
      <c r="B18" s="3"/>
      <c r="C18" s="3"/>
      <c r="D18" s="3"/>
      <c r="E18" s="53"/>
      <c r="F18" s="53"/>
      <c r="G18" s="44"/>
      <c r="H18" s="44"/>
      <c r="I18" s="53"/>
      <c r="J18" s="52" t="s">
        <v>50</v>
      </c>
    </row>
    <row r="19" spans="1:10" ht="15">
      <c r="A19" s="3" t="s">
        <v>49</v>
      </c>
      <c r="B19" s="3"/>
      <c r="C19" s="3"/>
      <c r="D19" s="3"/>
      <c r="E19" s="53">
        <v>0</v>
      </c>
      <c r="F19" s="53">
        <v>0</v>
      </c>
      <c r="G19" s="54">
        <v>0</v>
      </c>
      <c r="H19" s="54">
        <v>0</v>
      </c>
      <c r="I19" s="53">
        <v>-881</v>
      </c>
      <c r="J19" s="52">
        <f>SUM(E19:I19)</f>
        <v>-881</v>
      </c>
    </row>
    <row r="20" spans="1:10" ht="15">
      <c r="A20" s="16"/>
      <c r="B20" s="3"/>
      <c r="C20" s="3"/>
      <c r="D20" s="3"/>
      <c r="E20" s="53"/>
      <c r="F20" s="53"/>
      <c r="G20" s="54"/>
      <c r="H20" s="54"/>
      <c r="I20" s="53"/>
      <c r="J20" s="52" t="s">
        <v>50</v>
      </c>
    </row>
    <row r="21" spans="1:10" ht="15">
      <c r="A21" s="3" t="s">
        <v>51</v>
      </c>
      <c r="B21" s="3"/>
      <c r="C21" s="3"/>
      <c r="D21" s="3"/>
      <c r="E21" s="53">
        <v>0</v>
      </c>
      <c r="F21" s="53">
        <v>-66</v>
      </c>
      <c r="G21" s="53">
        <v>0</v>
      </c>
      <c r="H21" s="53"/>
      <c r="I21" s="53">
        <v>0</v>
      </c>
      <c r="J21" s="52">
        <f>SUM(E21:I21)</f>
        <v>-66</v>
      </c>
    </row>
    <row r="22" spans="1:10" ht="15">
      <c r="A22" s="3" t="s">
        <v>52</v>
      </c>
      <c r="B22" s="3"/>
      <c r="C22" s="3"/>
      <c r="D22" s="3"/>
      <c r="E22" s="53"/>
      <c r="F22" s="53"/>
      <c r="G22" s="53"/>
      <c r="H22" s="53"/>
      <c r="I22" s="53"/>
      <c r="J22" s="53"/>
    </row>
    <row r="23" spans="1:10" ht="15">
      <c r="A23" s="16"/>
      <c r="B23" s="3"/>
      <c r="C23" s="3"/>
      <c r="D23" s="3"/>
      <c r="E23" s="53"/>
      <c r="F23" s="53"/>
      <c r="G23" s="54"/>
      <c r="H23" s="54"/>
      <c r="I23" s="53"/>
      <c r="J23" s="53"/>
    </row>
    <row r="24" spans="1:10" ht="15.75" thickBot="1">
      <c r="A24" s="3" t="s">
        <v>110</v>
      </c>
      <c r="B24" s="3"/>
      <c r="C24" s="3"/>
      <c r="D24" s="3"/>
      <c r="E24" s="55">
        <f>SUM(E17:E23)</f>
        <v>45780</v>
      </c>
      <c r="F24" s="55">
        <f>SUM(F17:F23)</f>
        <v>1340</v>
      </c>
      <c r="G24" s="55">
        <f>SUM(G17:G23)</f>
        <v>0</v>
      </c>
      <c r="H24" s="55">
        <f>+H17</f>
        <v>83</v>
      </c>
      <c r="I24" s="55">
        <f>SUM(I17:I23)</f>
        <v>5007</v>
      </c>
      <c r="J24" s="55">
        <f>SUM(J17:J23)</f>
        <v>52210</v>
      </c>
    </row>
    <row r="25" spans="1:10" ht="15.75" thickTop="1">
      <c r="A25" s="3"/>
      <c r="B25" s="3"/>
      <c r="C25" s="3"/>
      <c r="D25" s="3"/>
      <c r="E25" s="44"/>
      <c r="F25" s="44"/>
      <c r="G25" s="44"/>
      <c r="H25" s="44"/>
      <c r="I25" s="44"/>
      <c r="J25" s="44"/>
    </row>
    <row r="26" spans="1:10" ht="15">
      <c r="A26" s="3"/>
      <c r="B26" s="3"/>
      <c r="C26" s="3"/>
      <c r="D26" s="3"/>
      <c r="E26" s="44"/>
      <c r="F26" s="44"/>
      <c r="G26" s="44"/>
      <c r="H26" s="44"/>
      <c r="I26" s="44"/>
      <c r="J26" s="44"/>
    </row>
    <row r="27" spans="1:10" ht="15">
      <c r="A27" s="3"/>
      <c r="B27" s="3"/>
      <c r="C27" s="3"/>
      <c r="D27" s="3"/>
      <c r="E27" s="44"/>
      <c r="F27" s="44"/>
      <c r="G27" s="44"/>
      <c r="H27" s="44"/>
      <c r="I27" s="44"/>
      <c r="J27" s="44"/>
    </row>
    <row r="28" spans="1:10" ht="15">
      <c r="A28" s="3"/>
      <c r="B28" s="3"/>
      <c r="C28" s="3"/>
      <c r="D28" s="3"/>
      <c r="E28" s="44"/>
      <c r="F28" s="44"/>
      <c r="G28" s="44"/>
      <c r="H28" s="44"/>
      <c r="I28" s="44"/>
      <c r="J28" s="44"/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5">
      <c r="A30" s="3" t="s">
        <v>48</v>
      </c>
      <c r="B30" s="3"/>
      <c r="C30" s="3"/>
      <c r="D30" s="3"/>
      <c r="E30" s="52">
        <v>45780</v>
      </c>
      <c r="F30" s="52">
        <v>1467</v>
      </c>
      <c r="G30" s="52">
        <v>0</v>
      </c>
      <c r="H30" s="52">
        <v>0</v>
      </c>
      <c r="I30" s="52">
        <v>8331</v>
      </c>
      <c r="J30" s="52">
        <f>SUM(E30:I30)</f>
        <v>55578</v>
      </c>
    </row>
    <row r="31" spans="1:10" ht="15">
      <c r="A31" s="3"/>
      <c r="B31" s="3"/>
      <c r="C31" s="3"/>
      <c r="D31" s="3"/>
      <c r="E31" s="53"/>
      <c r="F31" s="53"/>
      <c r="G31" s="44"/>
      <c r="H31" s="44"/>
      <c r="I31" s="53"/>
      <c r="J31" s="52" t="s">
        <v>50</v>
      </c>
    </row>
    <row r="32" spans="1:10" ht="15">
      <c r="A32" s="3" t="s">
        <v>49</v>
      </c>
      <c r="B32" s="3"/>
      <c r="C32" s="3"/>
      <c r="D32" s="3"/>
      <c r="E32" s="53">
        <v>0</v>
      </c>
      <c r="F32" s="53">
        <v>0</v>
      </c>
      <c r="G32" s="54">
        <v>0</v>
      </c>
      <c r="H32" s="56">
        <v>83</v>
      </c>
      <c r="I32" s="53">
        <v>-407</v>
      </c>
      <c r="J32" s="52">
        <f>SUM(E32:I32)</f>
        <v>-324</v>
      </c>
    </row>
    <row r="33" spans="1:10" ht="15">
      <c r="A33" s="16"/>
      <c r="B33" s="3"/>
      <c r="C33" s="3"/>
      <c r="D33" s="3"/>
      <c r="E33" s="53"/>
      <c r="F33" s="53"/>
      <c r="G33" s="54"/>
      <c r="H33" s="54"/>
      <c r="I33" s="53"/>
      <c r="J33" s="52" t="s">
        <v>50</v>
      </c>
    </row>
    <row r="34" spans="1:10" ht="15">
      <c r="A34" s="3" t="s">
        <v>51</v>
      </c>
      <c r="B34" s="3"/>
      <c r="C34" s="3"/>
      <c r="D34" s="3"/>
      <c r="E34" s="53">
        <v>0</v>
      </c>
      <c r="F34" s="53">
        <v>0</v>
      </c>
      <c r="G34" s="53">
        <v>0</v>
      </c>
      <c r="H34" s="53"/>
      <c r="I34" s="53">
        <v>0</v>
      </c>
      <c r="J34" s="52">
        <f>SUM(E34:I34)</f>
        <v>0</v>
      </c>
    </row>
    <row r="35" spans="1:10" ht="15">
      <c r="A35" s="3" t="s">
        <v>52</v>
      </c>
      <c r="B35" s="3"/>
      <c r="C35" s="3"/>
      <c r="D35" s="3"/>
      <c r="E35" s="53"/>
      <c r="F35" s="53"/>
      <c r="G35" s="53"/>
      <c r="H35" s="53"/>
      <c r="I35" s="53"/>
      <c r="J35" s="53"/>
    </row>
    <row r="36" spans="1:10" ht="15">
      <c r="A36" s="16"/>
      <c r="B36" s="3"/>
      <c r="C36" s="3"/>
      <c r="D36" s="3"/>
      <c r="E36" s="53"/>
      <c r="F36" s="53"/>
      <c r="G36" s="54"/>
      <c r="H36" s="54"/>
      <c r="I36" s="53"/>
      <c r="J36" s="53"/>
    </row>
    <row r="37" spans="1:10" ht="15.75" thickBot="1">
      <c r="A37" s="3" t="s">
        <v>53</v>
      </c>
      <c r="B37" s="3"/>
      <c r="C37" s="3"/>
      <c r="D37" s="3"/>
      <c r="E37" s="55">
        <f>SUM(E30:E36)</f>
        <v>45780</v>
      </c>
      <c r="F37" s="55">
        <f>SUM(F30:F36)</f>
        <v>1467</v>
      </c>
      <c r="G37" s="55">
        <f>SUM(G30:G36)</f>
        <v>0</v>
      </c>
      <c r="H37" s="55">
        <v>83</v>
      </c>
      <c r="I37" s="55">
        <f>SUM(I30:I36)</f>
        <v>7924</v>
      </c>
      <c r="J37" s="55">
        <f>SUM(J30:J36)</f>
        <v>55254</v>
      </c>
    </row>
    <row r="38" spans="1:10" ht="16.5" thickTop="1">
      <c r="A38" s="3"/>
      <c r="B38" s="3"/>
      <c r="C38" s="3"/>
      <c r="D38" s="3"/>
      <c r="E38" s="12"/>
      <c r="F38" s="12"/>
      <c r="G38" s="12"/>
      <c r="H38" s="12"/>
      <c r="I38" s="12"/>
      <c r="J38" s="12"/>
    </row>
    <row r="39" spans="1:10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 hidden="1">
      <c r="A40" s="3" t="s">
        <v>54</v>
      </c>
      <c r="B40" s="3"/>
      <c r="C40" s="3"/>
      <c r="D40" s="3"/>
      <c r="E40" s="13">
        <v>40780</v>
      </c>
      <c r="F40" s="13">
        <v>1598</v>
      </c>
      <c r="G40" s="13">
        <v>-4</v>
      </c>
      <c r="H40" s="13"/>
      <c r="I40" s="13">
        <v>8134</v>
      </c>
      <c r="J40" s="13">
        <v>50508</v>
      </c>
    </row>
    <row r="41" spans="1:10" ht="15" hidden="1">
      <c r="A41" s="3"/>
      <c r="B41" s="3"/>
      <c r="C41" s="3"/>
      <c r="D41" s="3"/>
      <c r="E41" s="14"/>
      <c r="F41" s="14"/>
      <c r="G41" s="3"/>
      <c r="H41" s="3"/>
      <c r="I41" s="14"/>
      <c r="J41" s="14"/>
    </row>
    <row r="42" spans="1:10" ht="15" hidden="1">
      <c r="A42" s="3" t="s">
        <v>49</v>
      </c>
      <c r="B42" s="3"/>
      <c r="C42" s="3"/>
      <c r="D42" s="3"/>
      <c r="E42" s="14">
        <v>0</v>
      </c>
      <c r="F42" s="14">
        <v>0</v>
      </c>
      <c r="G42" s="15">
        <v>0</v>
      </c>
      <c r="H42" s="15"/>
      <c r="I42" s="14">
        <v>37</v>
      </c>
      <c r="J42" s="14">
        <v>37</v>
      </c>
    </row>
    <row r="43" spans="1:10" ht="15" hidden="1">
      <c r="A43" s="16"/>
      <c r="B43" s="3"/>
      <c r="C43" s="3"/>
      <c r="D43" s="3"/>
      <c r="E43" s="14"/>
      <c r="F43" s="14"/>
      <c r="G43" s="15"/>
      <c r="H43" s="15"/>
      <c r="I43" s="14"/>
      <c r="J43" s="14" t="s">
        <v>50</v>
      </c>
    </row>
    <row r="44" spans="1:10" ht="15" hidden="1">
      <c r="A44" s="3" t="s">
        <v>51</v>
      </c>
      <c r="B44" s="3"/>
      <c r="C44" s="3"/>
      <c r="D44" s="3"/>
      <c r="E44" s="14">
        <v>0</v>
      </c>
      <c r="F44" s="14">
        <v>0</v>
      </c>
      <c r="G44" s="14">
        <v>4</v>
      </c>
      <c r="H44" s="14"/>
      <c r="I44" s="14">
        <v>-130</v>
      </c>
      <c r="J44" s="14">
        <v>-126</v>
      </c>
    </row>
    <row r="45" spans="1:10" ht="15" hidden="1">
      <c r="A45" s="3" t="s">
        <v>52</v>
      </c>
      <c r="B45" s="3"/>
      <c r="C45" s="3"/>
      <c r="D45" s="3"/>
      <c r="E45" s="14"/>
      <c r="F45" s="14"/>
      <c r="G45" s="14"/>
      <c r="H45" s="14"/>
      <c r="I45" s="14"/>
      <c r="J45" s="14"/>
    </row>
    <row r="46" spans="1:10" ht="15" hidden="1">
      <c r="A46" s="16"/>
      <c r="B46" s="3"/>
      <c r="C46" s="3"/>
      <c r="D46" s="3"/>
      <c r="E46" s="14"/>
      <c r="F46" s="14"/>
      <c r="G46" s="15"/>
      <c r="H46" s="15"/>
      <c r="I46" s="14"/>
      <c r="J46" s="14"/>
    </row>
    <row r="47" spans="1:10" ht="15.75" hidden="1" thickBot="1">
      <c r="A47" s="3" t="s">
        <v>55</v>
      </c>
      <c r="B47" s="3"/>
      <c r="C47" s="3"/>
      <c r="D47" s="3"/>
      <c r="E47" s="17">
        <f>SUM(E40:E46)</f>
        <v>40780</v>
      </c>
      <c r="F47" s="17">
        <f>SUM(F40:F46)</f>
        <v>1598</v>
      </c>
      <c r="G47" s="17">
        <f>SUM(G40:G46)</f>
        <v>0</v>
      </c>
      <c r="H47" s="17"/>
      <c r="I47" s="17">
        <f>+I40+I42-I44</f>
        <v>8301</v>
      </c>
      <c r="J47" s="17">
        <f>SUM(J40:J46)</f>
        <v>50419</v>
      </c>
    </row>
    <row r="48" spans="1:10" ht="15.75" hidden="1" thickTop="1">
      <c r="A48" s="18"/>
      <c r="B48" s="19"/>
      <c r="C48" s="19"/>
      <c r="D48" s="19"/>
      <c r="E48" s="13"/>
      <c r="F48" s="13"/>
      <c r="G48" s="20"/>
      <c r="H48" s="20"/>
      <c r="I48" s="13"/>
      <c r="J48" s="13"/>
    </row>
    <row r="49" spans="1:10" ht="15">
      <c r="A49" s="18"/>
      <c r="B49" s="19"/>
      <c r="C49" s="19"/>
      <c r="D49" s="19"/>
      <c r="E49" s="13"/>
      <c r="F49" s="13"/>
      <c r="G49" s="20"/>
      <c r="H49" s="20"/>
      <c r="I49" s="13"/>
      <c r="J49" s="13"/>
    </row>
    <row r="50" spans="1:10" ht="15.75">
      <c r="A50" s="7" t="s">
        <v>56</v>
      </c>
      <c r="B50" s="3"/>
      <c r="C50" s="3"/>
      <c r="D50" s="3"/>
      <c r="E50" s="3"/>
      <c r="F50" s="3"/>
      <c r="G50" s="3"/>
      <c r="H50" s="3"/>
      <c r="I50" s="3"/>
      <c r="J50" s="21"/>
    </row>
    <row r="51" spans="1:10" ht="15.75">
      <c r="A51" s="7" t="s">
        <v>111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.75">
      <c r="A52" s="7" t="s">
        <v>57</v>
      </c>
      <c r="B52" s="3"/>
      <c r="C52" s="3"/>
      <c r="D52" s="3"/>
      <c r="E52" s="3"/>
      <c r="F52" s="3"/>
      <c r="G52" s="3"/>
      <c r="H52" s="3"/>
      <c r="I52" s="3"/>
      <c r="J52" s="3"/>
    </row>
  </sheetData>
  <printOptions/>
  <pageMargins left="0.9448818897637796" right="0.5511811023622047" top="0.984251968503937" bottom="0.984251968503937" header="0.5118110236220472" footer="0.5118110236220472"/>
  <pageSetup fitToHeight="1" fitToWidth="1" horizontalDpi="300" verticalDpi="300" orientation="portrait" scale="76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4">
      <selection activeCell="A41" sqref="A41"/>
    </sheetView>
  </sheetViews>
  <sheetFormatPr defaultColWidth="9.140625" defaultRowHeight="12.75"/>
  <cols>
    <col min="3" max="3" width="22.7109375" style="0" customWidth="1"/>
    <col min="4" max="4" width="14.8515625" style="0" customWidth="1"/>
    <col min="5" max="5" width="14.00390625" style="0" customWidth="1"/>
    <col min="7" max="7" width="13.421875" style="0" hidden="1" customWidth="1"/>
    <col min="8" max="8" width="0" style="0" hidden="1" customWidth="1"/>
  </cols>
  <sheetData>
    <row r="1" spans="1:7" ht="15">
      <c r="A1" s="1" t="s">
        <v>0</v>
      </c>
      <c r="B1" s="1"/>
      <c r="C1" s="1"/>
      <c r="D1" s="1"/>
      <c r="E1" s="1"/>
      <c r="F1" s="2"/>
      <c r="G1" s="2"/>
    </row>
    <row r="2" spans="1:7" ht="15">
      <c r="A2" s="1" t="s">
        <v>103</v>
      </c>
      <c r="B2" s="1"/>
      <c r="C2" s="1"/>
      <c r="D2" s="1"/>
      <c r="E2" s="1"/>
      <c r="F2" s="1"/>
      <c r="G2" s="2"/>
    </row>
    <row r="3" spans="1:7" ht="15">
      <c r="A3" s="2"/>
      <c r="B3" s="2"/>
      <c r="C3" s="2"/>
      <c r="D3" s="2"/>
      <c r="E3" s="2"/>
      <c r="F3" s="2"/>
      <c r="G3" s="2"/>
    </row>
    <row r="4" spans="1:7" ht="15.75">
      <c r="A4" s="4" t="s">
        <v>100</v>
      </c>
      <c r="B4" s="4"/>
      <c r="C4" s="4"/>
      <c r="D4" s="4"/>
      <c r="E4" s="4"/>
      <c r="F4" s="4"/>
      <c r="G4" s="4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44" t="s">
        <v>7</v>
      </c>
      <c r="F6" s="3"/>
      <c r="G6" s="3"/>
    </row>
    <row r="7" spans="1:7" ht="15">
      <c r="A7" s="3"/>
      <c r="B7" s="3"/>
      <c r="C7" s="3"/>
      <c r="D7" s="44" t="s">
        <v>8</v>
      </c>
      <c r="E7" s="44" t="s">
        <v>8</v>
      </c>
      <c r="F7" s="3"/>
      <c r="G7" s="3"/>
    </row>
    <row r="8" spans="1:6" ht="15">
      <c r="A8" s="3"/>
      <c r="B8" s="3"/>
      <c r="C8" s="3"/>
      <c r="D8" s="46" t="s">
        <v>102</v>
      </c>
      <c r="E8" s="46" t="s">
        <v>101</v>
      </c>
      <c r="F8" s="3"/>
    </row>
    <row r="9" spans="1:6" ht="15">
      <c r="A9" s="3"/>
      <c r="B9" s="3"/>
      <c r="C9" s="3"/>
      <c r="D9" s="47" t="s">
        <v>3</v>
      </c>
      <c r="E9" s="47" t="s">
        <v>3</v>
      </c>
      <c r="F9" s="3"/>
    </row>
    <row r="10" spans="1:6" ht="15.75">
      <c r="A10" s="4" t="s">
        <v>9</v>
      </c>
      <c r="B10" s="3"/>
      <c r="C10" s="3"/>
      <c r="D10" s="44"/>
      <c r="E10" s="44"/>
      <c r="F10" s="3"/>
    </row>
    <row r="11" spans="1:6" ht="15">
      <c r="A11" s="5" t="s">
        <v>10</v>
      </c>
      <c r="B11" s="3"/>
      <c r="C11" s="3"/>
      <c r="D11" s="44"/>
      <c r="E11" s="44"/>
      <c r="F11" s="3"/>
    </row>
    <row r="12" spans="1:8" ht="15">
      <c r="A12" s="3" t="s">
        <v>11</v>
      </c>
      <c r="B12" s="3"/>
      <c r="C12" s="3"/>
      <c r="D12" s="41">
        <f>33800-2184</f>
        <v>31616</v>
      </c>
      <c r="E12" s="41">
        <v>32022</v>
      </c>
      <c r="F12" s="3"/>
      <c r="G12" s="30">
        <v>33799.9102653</v>
      </c>
      <c r="H12" s="34">
        <v>33799.9102653</v>
      </c>
    </row>
    <row r="13" spans="1:6" ht="15">
      <c r="A13" s="3" t="s">
        <v>12</v>
      </c>
      <c r="B13" s="3"/>
      <c r="C13" s="3"/>
      <c r="D13" s="41">
        <v>2184</v>
      </c>
      <c r="E13" s="41">
        <v>2186</v>
      </c>
      <c r="F13" s="3"/>
    </row>
    <row r="14" spans="1:8" ht="15">
      <c r="A14" s="3" t="s">
        <v>13</v>
      </c>
      <c r="B14" s="3"/>
      <c r="C14" s="3"/>
      <c r="D14" s="41">
        <v>480</v>
      </c>
      <c r="E14" s="41">
        <v>480</v>
      </c>
      <c r="F14" s="3"/>
      <c r="G14" s="30">
        <v>480</v>
      </c>
      <c r="H14" s="34">
        <v>480</v>
      </c>
    </row>
    <row r="15" spans="1:8" ht="15">
      <c r="A15" s="3"/>
      <c r="B15" s="3"/>
      <c r="C15" s="3"/>
      <c r="D15" s="41"/>
      <c r="E15" s="41"/>
      <c r="F15" s="3"/>
      <c r="G15" s="30"/>
      <c r="H15" s="34">
        <v>0</v>
      </c>
    </row>
    <row r="16" spans="1:8" ht="15">
      <c r="A16" s="5" t="s">
        <v>14</v>
      </c>
      <c r="B16" s="3"/>
      <c r="C16" s="3"/>
      <c r="D16" s="41"/>
      <c r="E16" s="41"/>
      <c r="F16" s="3"/>
      <c r="G16" s="30"/>
      <c r="H16" s="35"/>
    </row>
    <row r="17" spans="1:8" ht="15">
      <c r="A17" s="3" t="s">
        <v>15</v>
      </c>
      <c r="B17" s="3"/>
      <c r="C17" s="3"/>
      <c r="D17" s="41">
        <v>19357</v>
      </c>
      <c r="E17" s="41">
        <v>19996</v>
      </c>
      <c r="F17" s="3"/>
      <c r="G17" s="30">
        <v>19357.2998608</v>
      </c>
      <c r="H17" s="34">
        <v>19357.2998608</v>
      </c>
    </row>
    <row r="18" spans="1:8" ht="15">
      <c r="A18" s="3" t="s">
        <v>16</v>
      </c>
      <c r="B18" s="3"/>
      <c r="C18" s="3"/>
      <c r="D18" s="41">
        <f>11329+912</f>
        <v>12241</v>
      </c>
      <c r="E18" s="41">
        <f>413+13312</f>
        <v>13725</v>
      </c>
      <c r="F18" s="3"/>
      <c r="G18" s="30">
        <v>12150.1923011</v>
      </c>
      <c r="H18" s="34">
        <v>11327.9887652</v>
      </c>
    </row>
    <row r="19" spans="1:8" ht="15">
      <c r="A19" s="3" t="s">
        <v>17</v>
      </c>
      <c r="B19" s="3"/>
      <c r="C19" s="3"/>
      <c r="D19" s="41">
        <v>921</v>
      </c>
      <c r="E19" s="41">
        <v>1754</v>
      </c>
      <c r="F19" s="3"/>
      <c r="G19" s="30">
        <v>921.0120307000001</v>
      </c>
      <c r="H19" s="34">
        <v>912.2035358999999</v>
      </c>
    </row>
    <row r="20" spans="1:8" ht="15">
      <c r="A20" s="3"/>
      <c r="B20" s="3"/>
      <c r="C20" s="3"/>
      <c r="D20" s="48">
        <f>SUM(D17:D19)</f>
        <v>32519</v>
      </c>
      <c r="E20" s="48">
        <f>SUM(E17:E19)</f>
        <v>35475</v>
      </c>
      <c r="F20" s="3"/>
      <c r="G20" s="31">
        <v>32428.5041926</v>
      </c>
      <c r="H20" s="34">
        <v>921.0120307000001</v>
      </c>
    </row>
    <row r="21" spans="1:8" ht="15">
      <c r="A21" s="3"/>
      <c r="B21" s="3"/>
      <c r="C21" s="3"/>
      <c r="D21" s="41"/>
      <c r="E21" s="41"/>
      <c r="F21" s="3"/>
      <c r="G21" s="30"/>
      <c r="H21" s="34">
        <v>32518.6324326</v>
      </c>
    </row>
    <row r="22" spans="1:7" ht="16.5" thickBot="1">
      <c r="A22" s="7" t="s">
        <v>18</v>
      </c>
      <c r="B22" s="7"/>
      <c r="C22" s="7"/>
      <c r="D22" s="49">
        <f>D20+D14+D13+D12</f>
        <v>66799</v>
      </c>
      <c r="E22" s="49">
        <f>E20+E14+E13+E12</f>
        <v>70163</v>
      </c>
      <c r="F22" s="3"/>
      <c r="G22" s="30"/>
    </row>
    <row r="23" spans="1:8" ht="15.75" thickTop="1">
      <c r="A23" s="3"/>
      <c r="B23" s="3"/>
      <c r="C23" s="3"/>
      <c r="D23" s="41"/>
      <c r="E23" s="41"/>
      <c r="F23" s="3"/>
      <c r="G23" s="30">
        <v>1695.0057096</v>
      </c>
      <c r="H23" s="34">
        <v>1695.1550733000001</v>
      </c>
    </row>
    <row r="24" spans="1:8" ht="15">
      <c r="A24" s="3"/>
      <c r="B24" s="3"/>
      <c r="C24" s="3"/>
      <c r="D24" s="41"/>
      <c r="E24" s="41"/>
      <c r="F24" s="3"/>
      <c r="G24" s="30">
        <v>7701.131</v>
      </c>
      <c r="H24" s="34">
        <v>8387.131000000001</v>
      </c>
    </row>
    <row r="25" spans="1:8" ht="15.75">
      <c r="A25" s="4" t="s">
        <v>19</v>
      </c>
      <c r="B25" s="7"/>
      <c r="C25" s="7"/>
      <c r="D25" s="41"/>
      <c r="E25" s="41"/>
      <c r="F25" s="3"/>
      <c r="G25" s="30">
        <v>-80.994</v>
      </c>
      <c r="H25" s="34">
        <v>-46.994</v>
      </c>
    </row>
    <row r="26" spans="1:8" ht="15">
      <c r="A26" s="5" t="s">
        <v>20</v>
      </c>
      <c r="B26" s="3"/>
      <c r="C26" s="3"/>
      <c r="D26" s="41"/>
      <c r="E26" s="41"/>
      <c r="F26" s="3"/>
      <c r="G26" s="31">
        <v>9315.142709599999</v>
      </c>
      <c r="H26" s="34">
        <v>10035.073789600001</v>
      </c>
    </row>
    <row r="27" spans="1:8" ht="15">
      <c r="A27" s="3" t="s">
        <v>21</v>
      </c>
      <c r="B27" s="3"/>
      <c r="C27" s="3"/>
      <c r="D27" s="41">
        <v>45780</v>
      </c>
      <c r="E27" s="41">
        <v>45780</v>
      </c>
      <c r="F27" s="3"/>
      <c r="G27" s="30"/>
      <c r="H27" s="34">
        <v>-0.14936370000009447</v>
      </c>
    </row>
    <row r="28" spans="1:8" ht="15">
      <c r="A28" s="3" t="s">
        <v>22</v>
      </c>
      <c r="B28" s="3"/>
      <c r="C28" s="3"/>
      <c r="D28" s="41">
        <v>6430</v>
      </c>
      <c r="E28" s="41">
        <v>7377</v>
      </c>
      <c r="F28" s="3"/>
      <c r="G28" s="30">
        <v>23113.361483</v>
      </c>
      <c r="H28" s="34">
        <v>22483.558642999997</v>
      </c>
    </row>
    <row r="29" spans="1:8" ht="15">
      <c r="A29" s="3" t="s">
        <v>23</v>
      </c>
      <c r="B29" s="3"/>
      <c r="C29" s="3"/>
      <c r="D29" s="41"/>
      <c r="E29" s="41"/>
      <c r="F29" s="3"/>
      <c r="G29" s="30"/>
      <c r="H29" s="35"/>
    </row>
    <row r="30" spans="1:8" ht="15.75" thickBot="1">
      <c r="A30" s="3" t="s">
        <v>114</v>
      </c>
      <c r="B30" s="3"/>
      <c r="C30" s="3"/>
      <c r="D30" s="48">
        <f>D27+D28</f>
        <v>52210</v>
      </c>
      <c r="E30" s="48">
        <f>E27+E28</f>
        <v>53157</v>
      </c>
      <c r="F30" s="3"/>
      <c r="G30" s="32">
        <v>57393.2717483</v>
      </c>
      <c r="H30" s="36">
        <v>56763.4689083</v>
      </c>
    </row>
    <row r="31" spans="1:7" ht="15.75" thickTop="1">
      <c r="A31" s="3"/>
      <c r="B31" s="3"/>
      <c r="C31" s="3"/>
      <c r="D31" s="41"/>
      <c r="E31" s="41"/>
      <c r="F31" s="3"/>
      <c r="G31" s="30"/>
    </row>
    <row r="32" spans="1:7" ht="15">
      <c r="A32" s="5" t="s">
        <v>24</v>
      </c>
      <c r="B32" s="3"/>
      <c r="C32" s="3"/>
      <c r="D32" s="41"/>
      <c r="E32" s="41"/>
      <c r="F32" s="3"/>
      <c r="G32" s="30"/>
    </row>
    <row r="33" spans="1:8" ht="15">
      <c r="A33" s="3" t="s">
        <v>25</v>
      </c>
      <c r="B33" s="3"/>
      <c r="C33" s="3"/>
      <c r="D33" s="41">
        <f>1695</f>
        <v>1695</v>
      </c>
      <c r="E33" s="41">
        <v>3363</v>
      </c>
      <c r="F33" s="3"/>
      <c r="G33" s="30">
        <v>45780</v>
      </c>
      <c r="H33" s="34">
        <v>45780</v>
      </c>
    </row>
    <row r="34" spans="1:8" ht="15">
      <c r="A34" s="3" t="s">
        <v>26</v>
      </c>
      <c r="B34" s="3"/>
      <c r="C34" s="3"/>
      <c r="D34" s="41">
        <v>8387</v>
      </c>
      <c r="E34" s="41">
        <v>8860</v>
      </c>
      <c r="F34" s="37" t="s">
        <v>50</v>
      </c>
      <c r="G34" s="33">
        <v>6372.771360000001</v>
      </c>
      <c r="H34" s="34"/>
    </row>
    <row r="35" spans="1:8" ht="15">
      <c r="A35" s="3" t="s">
        <v>27</v>
      </c>
      <c r="B35" s="3"/>
      <c r="C35" s="3"/>
      <c r="D35" s="41">
        <v>-47</v>
      </c>
      <c r="E35" s="41">
        <v>0</v>
      </c>
      <c r="F35" s="3"/>
      <c r="G35" s="30">
        <v>52152.77136</v>
      </c>
      <c r="H35" s="34">
        <v>1467.23</v>
      </c>
    </row>
    <row r="36" spans="1:8" ht="15">
      <c r="A36" s="3" t="s">
        <v>28</v>
      </c>
      <c r="B36" s="3"/>
      <c r="C36" s="3"/>
      <c r="D36" s="48">
        <f>SUM(D33:D35)</f>
        <v>10035</v>
      </c>
      <c r="E36" s="48">
        <f>SUM(E33:E35)</f>
        <v>12223</v>
      </c>
      <c r="F36" s="3"/>
      <c r="G36" s="30">
        <v>3689.415</v>
      </c>
      <c r="H36" s="34">
        <v>0</v>
      </c>
    </row>
    <row r="37" spans="1:8" ht="15">
      <c r="A37" s="3"/>
      <c r="B37" s="3"/>
      <c r="C37" s="3"/>
      <c r="D37" s="41"/>
      <c r="E37" s="41"/>
      <c r="F37" s="3"/>
      <c r="G37" s="30">
        <v>1468.476</v>
      </c>
      <c r="H37" s="34">
        <v>4961.54136</v>
      </c>
    </row>
    <row r="38" spans="1:8" ht="15">
      <c r="A38" s="3" t="s">
        <v>29</v>
      </c>
      <c r="B38" s="3"/>
      <c r="C38" s="3"/>
      <c r="D38" s="41">
        <v>3003</v>
      </c>
      <c r="E38" s="41">
        <v>3196</v>
      </c>
      <c r="F38" s="3"/>
      <c r="G38" s="30">
        <v>83</v>
      </c>
      <c r="H38" s="34">
        <v>52208.771360000006</v>
      </c>
    </row>
    <row r="39" spans="1:8" ht="15.75" thickBot="1">
      <c r="A39" s="3" t="s">
        <v>30</v>
      </c>
      <c r="B39" s="3"/>
      <c r="C39" s="3"/>
      <c r="D39" s="41">
        <v>1468</v>
      </c>
      <c r="E39" s="41">
        <v>1504</v>
      </c>
      <c r="F39" s="3"/>
      <c r="G39" s="32">
        <v>57393.66236</v>
      </c>
      <c r="H39" s="34">
        <v>1468.476</v>
      </c>
    </row>
    <row r="40" spans="1:8" ht="15.75" thickTop="1">
      <c r="A40" s="3" t="s">
        <v>31</v>
      </c>
      <c r="B40" s="3"/>
      <c r="C40" s="3"/>
      <c r="D40" s="41">
        <v>83</v>
      </c>
      <c r="E40" s="41">
        <v>83</v>
      </c>
      <c r="F40" s="3"/>
      <c r="G40" s="3"/>
      <c r="H40" s="34">
        <v>83</v>
      </c>
    </row>
    <row r="41" spans="1:8" ht="15">
      <c r="A41" s="3" t="s">
        <v>32</v>
      </c>
      <c r="B41" s="3"/>
      <c r="C41" s="3"/>
      <c r="D41" s="48">
        <f>SUM(D38:D40)</f>
        <v>4554</v>
      </c>
      <c r="E41" s="48">
        <f>SUM(E38:E40)</f>
        <v>4783</v>
      </c>
      <c r="F41" s="3"/>
      <c r="G41" s="3"/>
      <c r="H41" s="34">
        <v>3003.415</v>
      </c>
    </row>
    <row r="42" spans="1:8" ht="15.75" thickBot="1">
      <c r="A42" s="3"/>
      <c r="B42" s="3"/>
      <c r="C42" s="3"/>
      <c r="D42" s="41"/>
      <c r="E42" s="41"/>
      <c r="F42" s="3"/>
      <c r="G42" s="3"/>
      <c r="H42" s="36">
        <v>56763.66236000001</v>
      </c>
    </row>
    <row r="43" spans="1:7" ht="15.75" thickTop="1">
      <c r="A43" s="3" t="s">
        <v>33</v>
      </c>
      <c r="B43" s="3"/>
      <c r="C43" s="3"/>
      <c r="D43" s="41">
        <f>D41+D36</f>
        <v>14589</v>
      </c>
      <c r="E43" s="41">
        <f>E41+E36</f>
        <v>17006</v>
      </c>
      <c r="F43" s="3"/>
      <c r="G43" s="3"/>
    </row>
    <row r="44" spans="1:7" ht="15">
      <c r="A44" s="3"/>
      <c r="B44" s="3"/>
      <c r="C44" s="3"/>
      <c r="D44" s="41"/>
      <c r="E44" s="41"/>
      <c r="F44" s="3"/>
      <c r="G44" s="3"/>
    </row>
    <row r="45" spans="1:7" ht="16.5" thickBot="1">
      <c r="A45" s="7" t="s">
        <v>34</v>
      </c>
      <c r="B45" s="7"/>
      <c r="C45" s="7"/>
      <c r="D45" s="49">
        <f>D43+D30</f>
        <v>66799</v>
      </c>
      <c r="E45" s="49">
        <f>E43+E30</f>
        <v>70163</v>
      </c>
      <c r="F45" s="3"/>
      <c r="G45" s="3"/>
    </row>
    <row r="46" spans="1:7" ht="16.5" thickTop="1">
      <c r="A46" s="7"/>
      <c r="B46" s="7"/>
      <c r="C46" s="7"/>
      <c r="D46" s="40"/>
      <c r="E46" s="40"/>
      <c r="F46" s="3"/>
      <c r="G46" s="3"/>
    </row>
    <row r="47" spans="1:7" ht="15">
      <c r="A47" s="3"/>
      <c r="B47" s="3"/>
      <c r="C47" s="3"/>
      <c r="D47" s="8"/>
      <c r="E47" s="8"/>
      <c r="F47" s="3"/>
      <c r="G47" s="3"/>
    </row>
    <row r="48" spans="1:7" ht="15.75">
      <c r="A48" s="7" t="s">
        <v>35</v>
      </c>
      <c r="B48" s="7"/>
      <c r="C48" s="7"/>
      <c r="D48" s="7"/>
      <c r="E48" s="7"/>
      <c r="F48" s="7"/>
      <c r="G48" s="7"/>
    </row>
    <row r="49" spans="1:7" ht="15.75">
      <c r="A49" s="7" t="s">
        <v>112</v>
      </c>
      <c r="B49" s="7"/>
      <c r="C49" s="7"/>
      <c r="D49" s="7"/>
      <c r="E49" s="7"/>
      <c r="F49" s="7"/>
      <c r="G49" s="7"/>
    </row>
    <row r="50" spans="1:8" ht="15.75">
      <c r="A50" s="7" t="s">
        <v>36</v>
      </c>
      <c r="B50" s="7"/>
      <c r="C50" s="7"/>
      <c r="D50" s="7"/>
      <c r="E50" s="7"/>
      <c r="F50" s="7"/>
      <c r="G50" s="7"/>
      <c r="H50" s="35"/>
    </row>
    <row r="51" spans="1:7" ht="15.75">
      <c r="A51" s="7" t="s">
        <v>37</v>
      </c>
      <c r="B51" s="3"/>
      <c r="C51" s="3"/>
      <c r="D51" s="3"/>
      <c r="E51" s="3"/>
      <c r="F51" s="3"/>
      <c r="G51" s="3"/>
    </row>
  </sheetData>
  <printOptions/>
  <pageMargins left="1.535433070866142" right="0.7480314960629921" top="0.984251968503937" bottom="0.984251968503937" header="0.5118110236220472" footer="0.5118110236220472"/>
  <pageSetup fitToHeight="1" fitToWidth="1" horizontalDpi="300" verticalDpi="300" orientation="portrait" scale="86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F8" sqref="F8"/>
    </sheetView>
  </sheetViews>
  <sheetFormatPr defaultColWidth="9.140625" defaultRowHeight="12.75"/>
  <cols>
    <col min="7" max="7" width="0" style="0" hidden="1" customWidth="1"/>
    <col min="8" max="8" width="13.140625" style="0" customWidth="1"/>
    <col min="9" max="9" width="13.28125" style="0" customWidth="1"/>
  </cols>
  <sheetData>
    <row r="1" spans="1:10" ht="15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</row>
    <row r="2" spans="1:10" ht="15">
      <c r="A2" s="1" t="s">
        <v>103</v>
      </c>
      <c r="B2" s="1"/>
      <c r="C2" s="1"/>
      <c r="D2" s="1"/>
      <c r="E2" s="1"/>
      <c r="F2" s="1"/>
      <c r="G2" s="1"/>
      <c r="H2" s="2"/>
      <c r="I2" s="3"/>
      <c r="J2" s="3"/>
    </row>
    <row r="3" spans="1:10" ht="15.75">
      <c r="A3" s="7"/>
      <c r="B3" s="7"/>
      <c r="C3" s="7"/>
      <c r="D3" s="7"/>
      <c r="E3" s="7"/>
      <c r="F3" s="7"/>
      <c r="G3" s="7"/>
      <c r="H3" s="8"/>
      <c r="I3" s="3"/>
      <c r="J3" s="3"/>
    </row>
    <row r="4" spans="1:10" ht="15.75">
      <c r="A4" s="4" t="s">
        <v>58</v>
      </c>
      <c r="B4" s="4"/>
      <c r="C4" s="4"/>
      <c r="D4" s="4"/>
      <c r="E4" s="4"/>
      <c r="F4" s="7"/>
      <c r="G4" s="7"/>
      <c r="H4" s="8"/>
      <c r="I4" s="3"/>
      <c r="J4" s="3"/>
    </row>
    <row r="5" spans="1:10" ht="15.75">
      <c r="A5" s="6" t="s">
        <v>105</v>
      </c>
      <c r="B5" s="3"/>
      <c r="C5" s="3"/>
      <c r="D5" s="3"/>
      <c r="E5" s="3"/>
      <c r="F5" s="3"/>
      <c r="G5" s="3"/>
      <c r="H5" s="8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8" t="s">
        <v>50</v>
      </c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46" t="s">
        <v>59</v>
      </c>
      <c r="I7" s="44" t="s">
        <v>59</v>
      </c>
      <c r="J7" s="3"/>
    </row>
    <row r="8" spans="1:10" ht="15">
      <c r="A8" s="3"/>
      <c r="B8" s="3"/>
      <c r="C8" s="3"/>
      <c r="D8" s="3"/>
      <c r="E8" s="3"/>
      <c r="F8" s="3"/>
      <c r="G8" s="3"/>
      <c r="H8" s="44" t="s">
        <v>60</v>
      </c>
      <c r="I8" s="44" t="s">
        <v>60</v>
      </c>
      <c r="J8" s="3"/>
    </row>
    <row r="9" spans="1:10" ht="15">
      <c r="A9" s="3"/>
      <c r="B9" s="3"/>
      <c r="C9" s="3"/>
      <c r="D9" s="3"/>
      <c r="E9" s="3"/>
      <c r="F9" s="3"/>
      <c r="G9" s="3"/>
      <c r="H9" s="46" t="s">
        <v>113</v>
      </c>
      <c r="I9" s="46" t="s">
        <v>61</v>
      </c>
      <c r="J9" s="3"/>
    </row>
    <row r="10" spans="1:10" ht="15">
      <c r="A10" s="3"/>
      <c r="B10" s="3"/>
      <c r="C10" s="3"/>
      <c r="D10" s="3"/>
      <c r="E10" s="3"/>
      <c r="F10" s="3"/>
      <c r="G10" s="3"/>
      <c r="H10" s="47" t="s">
        <v>3</v>
      </c>
      <c r="I10" s="47" t="s">
        <v>3</v>
      </c>
      <c r="J10" s="3"/>
    </row>
    <row r="11" spans="1:10" ht="15.75">
      <c r="A11" s="7" t="s">
        <v>62</v>
      </c>
      <c r="B11" s="3"/>
      <c r="C11" s="3"/>
      <c r="D11" s="3"/>
      <c r="E11" s="3"/>
      <c r="F11" s="3"/>
      <c r="G11" s="3"/>
      <c r="H11" s="8"/>
      <c r="I11" s="8"/>
      <c r="J11" s="3"/>
    </row>
    <row r="12" spans="1:10" ht="15">
      <c r="A12" s="3" t="s">
        <v>63</v>
      </c>
      <c r="B12" s="3"/>
      <c r="C12" s="3"/>
      <c r="D12" s="3"/>
      <c r="E12" s="3"/>
      <c r="F12" s="3"/>
      <c r="G12" s="3">
        <v>11828</v>
      </c>
      <c r="H12" s="22">
        <v>11828</v>
      </c>
      <c r="I12" s="22">
        <v>13361</v>
      </c>
      <c r="J12" s="3"/>
    </row>
    <row r="13" spans="1:10" ht="15">
      <c r="A13" s="3" t="s">
        <v>64</v>
      </c>
      <c r="B13" s="3"/>
      <c r="C13" s="3"/>
      <c r="D13" s="3"/>
      <c r="E13" s="3"/>
      <c r="F13" s="3"/>
      <c r="G13" s="3">
        <v>165</v>
      </c>
      <c r="H13" s="22">
        <v>165</v>
      </c>
      <c r="I13" s="22">
        <v>198</v>
      </c>
      <c r="J13" s="3"/>
    </row>
    <row r="14" spans="1:10" ht="15">
      <c r="A14" s="3" t="s">
        <v>65</v>
      </c>
      <c r="B14" s="3"/>
      <c r="C14" s="3"/>
      <c r="D14" s="3"/>
      <c r="E14" s="3"/>
      <c r="F14" s="3"/>
      <c r="G14" s="3">
        <f>+G12+G13</f>
        <v>11993</v>
      </c>
      <c r="H14" s="23">
        <f>SUM(H12:H13)</f>
        <v>11993</v>
      </c>
      <c r="I14" s="23">
        <f>SUM(I12:I13)</f>
        <v>13559</v>
      </c>
      <c r="J14" s="3"/>
    </row>
    <row r="15" spans="1:10" ht="15">
      <c r="A15" s="3"/>
      <c r="B15" s="3"/>
      <c r="C15" s="3"/>
      <c r="D15" s="3"/>
      <c r="E15" s="3"/>
      <c r="F15" s="3"/>
      <c r="G15" s="3"/>
      <c r="H15" s="22"/>
      <c r="I15" s="22"/>
      <c r="J15" s="3"/>
    </row>
    <row r="16" spans="1:10" ht="15">
      <c r="A16" s="3" t="s">
        <v>66</v>
      </c>
      <c r="B16" s="3"/>
      <c r="C16" s="3"/>
      <c r="D16" s="3"/>
      <c r="E16" s="3"/>
      <c r="F16" s="3"/>
      <c r="G16" s="3" t="s">
        <v>50</v>
      </c>
      <c r="H16" s="22">
        <v>-8618</v>
      </c>
      <c r="I16" s="22">
        <v>-12378</v>
      </c>
      <c r="J16" s="3"/>
    </row>
    <row r="17" spans="1:10" ht="15">
      <c r="A17" s="3" t="s">
        <v>67</v>
      </c>
      <c r="B17" s="3"/>
      <c r="C17" s="3"/>
      <c r="D17" s="3"/>
      <c r="E17" s="3"/>
      <c r="F17" s="3"/>
      <c r="G17" s="3" t="s">
        <v>50</v>
      </c>
      <c r="H17" s="22">
        <v>-2629</v>
      </c>
      <c r="I17" s="22">
        <v>-3383</v>
      </c>
      <c r="J17" s="3"/>
    </row>
    <row r="18" spans="1:10" ht="15">
      <c r="A18" s="3" t="s">
        <v>68</v>
      </c>
      <c r="B18" s="3"/>
      <c r="C18" s="3"/>
      <c r="D18" s="3"/>
      <c r="E18" s="3"/>
      <c r="F18" s="3"/>
      <c r="G18" s="3" t="s">
        <v>108</v>
      </c>
      <c r="H18" s="22">
        <v>-35</v>
      </c>
      <c r="I18" s="22">
        <v>-77</v>
      </c>
      <c r="J18" s="3"/>
    </row>
    <row r="19" spans="1:10" ht="15">
      <c r="A19" s="3"/>
      <c r="B19" s="3"/>
      <c r="C19" s="3"/>
      <c r="D19" s="3"/>
      <c r="E19" s="3"/>
      <c r="F19" s="3"/>
      <c r="G19" s="3" t="s">
        <v>50</v>
      </c>
      <c r="H19" s="23">
        <f>SUM(H16:H18)</f>
        <v>-11282</v>
      </c>
      <c r="I19" s="23">
        <f>SUM(I16:I18)</f>
        <v>-15838</v>
      </c>
      <c r="J19" s="3"/>
    </row>
    <row r="20" spans="1:10" ht="15">
      <c r="A20" s="3"/>
      <c r="B20" s="3"/>
      <c r="C20" s="3"/>
      <c r="D20" s="3"/>
      <c r="E20" s="3"/>
      <c r="F20" s="3"/>
      <c r="G20" s="3" t="s">
        <v>50</v>
      </c>
      <c r="H20" s="22"/>
      <c r="I20" s="22"/>
      <c r="J20" s="24"/>
    </row>
    <row r="21" spans="1:10" ht="15">
      <c r="A21" s="3" t="s">
        <v>69</v>
      </c>
      <c r="B21" s="3"/>
      <c r="C21" s="3"/>
      <c r="D21" s="3"/>
      <c r="E21" s="3"/>
      <c r="F21" s="3"/>
      <c r="G21" s="23" t="s">
        <v>50</v>
      </c>
      <c r="H21" s="23">
        <f>H14+H19</f>
        <v>711</v>
      </c>
      <c r="I21" s="23">
        <f>I14+I19</f>
        <v>-2279</v>
      </c>
      <c r="J21" s="3"/>
    </row>
    <row r="22" spans="1:10" ht="15">
      <c r="A22" s="3"/>
      <c r="B22" s="3"/>
      <c r="C22" s="3"/>
      <c r="D22" s="3"/>
      <c r="E22" s="3"/>
      <c r="F22" s="3"/>
      <c r="G22" s="3" t="s">
        <v>50</v>
      </c>
      <c r="H22" s="22"/>
      <c r="I22" s="22"/>
      <c r="J22" s="3"/>
    </row>
    <row r="23" spans="1:10" ht="15.75">
      <c r="A23" s="7" t="s">
        <v>70</v>
      </c>
      <c r="B23" s="3"/>
      <c r="C23" s="3"/>
      <c r="D23" s="3"/>
      <c r="E23" s="3"/>
      <c r="F23" s="3"/>
      <c r="G23" s="3" t="s">
        <v>50</v>
      </c>
      <c r="H23" s="22"/>
      <c r="I23" s="22"/>
      <c r="J23" s="3"/>
    </row>
    <row r="24" spans="1:10" ht="15">
      <c r="A24" s="3" t="s">
        <v>71</v>
      </c>
      <c r="B24" s="3"/>
      <c r="C24" s="3"/>
      <c r="D24" s="3"/>
      <c r="E24" s="3"/>
      <c r="F24" s="3"/>
      <c r="G24" s="3" t="s">
        <v>50</v>
      </c>
      <c r="H24" s="22">
        <v>0</v>
      </c>
      <c r="I24" s="22">
        <v>17</v>
      </c>
      <c r="J24" s="3"/>
    </row>
    <row r="25" spans="1:10" ht="15">
      <c r="A25" s="3" t="s">
        <v>72</v>
      </c>
      <c r="B25" s="3"/>
      <c r="C25" s="3"/>
      <c r="D25" s="3"/>
      <c r="E25" s="3"/>
      <c r="F25" s="3"/>
      <c r="G25" s="3" t="s">
        <v>108</v>
      </c>
      <c r="H25" s="22">
        <v>-279</v>
      </c>
      <c r="I25" s="22">
        <v>-1529</v>
      </c>
      <c r="J25" s="3"/>
    </row>
    <row r="26" spans="1:10" ht="15">
      <c r="A26" s="3"/>
      <c r="B26" s="3"/>
      <c r="C26" s="3"/>
      <c r="D26" s="3"/>
      <c r="E26" s="3"/>
      <c r="F26" s="3"/>
      <c r="G26" s="3" t="s">
        <v>50</v>
      </c>
      <c r="H26" s="23">
        <f>H24+H25</f>
        <v>-279</v>
      </c>
      <c r="I26" s="23">
        <f>I24+I25</f>
        <v>-1512</v>
      </c>
      <c r="J26" s="3"/>
    </row>
    <row r="27" spans="1:10" ht="15">
      <c r="A27" s="3"/>
      <c r="B27" s="3"/>
      <c r="C27" s="3"/>
      <c r="D27" s="3"/>
      <c r="E27" s="3"/>
      <c r="F27" s="3"/>
      <c r="G27" s="3"/>
      <c r="H27" s="22"/>
      <c r="I27" s="22"/>
      <c r="J27" s="3"/>
    </row>
    <row r="28" spans="1:10" ht="15.75">
      <c r="A28" s="7" t="s">
        <v>73</v>
      </c>
      <c r="B28" s="3"/>
      <c r="C28" s="3"/>
      <c r="D28" s="3"/>
      <c r="E28" s="3"/>
      <c r="F28" s="3"/>
      <c r="G28" s="3"/>
      <c r="H28" s="22"/>
      <c r="I28" s="22"/>
      <c r="J28" s="3"/>
    </row>
    <row r="29" spans="1:10" ht="15">
      <c r="A29" s="3" t="s">
        <v>74</v>
      </c>
      <c r="B29" s="3"/>
      <c r="C29" s="3"/>
      <c r="D29" s="3"/>
      <c r="E29" s="3"/>
      <c r="F29" s="3"/>
      <c r="G29" s="3" t="s">
        <v>50</v>
      </c>
      <c r="H29" s="22">
        <v>-636</v>
      </c>
      <c r="I29" s="22">
        <v>-979</v>
      </c>
      <c r="J29" s="3"/>
    </row>
    <row r="30" spans="1:10" ht="15">
      <c r="A30" s="3" t="s">
        <v>75</v>
      </c>
      <c r="B30" s="3"/>
      <c r="C30" s="3"/>
      <c r="D30" s="3"/>
      <c r="E30" s="3"/>
      <c r="F30" s="3"/>
      <c r="G30" s="3" t="s">
        <v>50</v>
      </c>
      <c r="H30" s="22">
        <v>-177</v>
      </c>
      <c r="I30" s="22">
        <v>-72</v>
      </c>
      <c r="J30" s="3"/>
    </row>
    <row r="31" spans="1:10" ht="15">
      <c r="A31" s="3"/>
      <c r="B31" s="3"/>
      <c r="C31" s="3"/>
      <c r="D31" s="3"/>
      <c r="E31" s="3"/>
      <c r="F31" s="3"/>
      <c r="G31" s="3" t="s">
        <v>50</v>
      </c>
      <c r="H31" s="23">
        <f>SUM(H29:H30)</f>
        <v>-813</v>
      </c>
      <c r="I31" s="23">
        <f>SUM(I29:I30)</f>
        <v>-1051</v>
      </c>
      <c r="J31" s="3"/>
    </row>
    <row r="32" spans="1:10" ht="15">
      <c r="A32" s="3"/>
      <c r="B32" s="3"/>
      <c r="C32" s="3"/>
      <c r="D32" s="3"/>
      <c r="E32" s="3"/>
      <c r="F32" s="3"/>
      <c r="G32" s="3"/>
      <c r="H32" s="22"/>
      <c r="I32" s="22"/>
      <c r="J32" s="3"/>
    </row>
    <row r="33" spans="1:10" ht="15">
      <c r="A33" s="3" t="s">
        <v>76</v>
      </c>
      <c r="B33" s="3"/>
      <c r="C33" s="3"/>
      <c r="D33" s="3"/>
      <c r="E33" s="3"/>
      <c r="F33" s="21" t="s">
        <v>50</v>
      </c>
      <c r="G33" s="22" t="s">
        <v>50</v>
      </c>
      <c r="H33" s="22">
        <f>H21+H26+H31</f>
        <v>-381</v>
      </c>
      <c r="I33" s="22">
        <f>I21+I26+I31</f>
        <v>-4842</v>
      </c>
      <c r="J33" s="3"/>
    </row>
    <row r="34" spans="1:10" ht="15">
      <c r="A34" s="3"/>
      <c r="B34" s="3"/>
      <c r="C34" s="3"/>
      <c r="D34" s="3"/>
      <c r="E34" s="3"/>
      <c r="F34" s="3"/>
      <c r="G34" s="3"/>
      <c r="H34" s="22"/>
      <c r="I34" s="22"/>
      <c r="J34" s="3"/>
    </row>
    <row r="35" spans="1:10" ht="15">
      <c r="A35" s="3" t="s">
        <v>77</v>
      </c>
      <c r="B35" s="3"/>
      <c r="C35" s="3"/>
      <c r="D35" s="3"/>
      <c r="E35" s="3"/>
      <c r="F35" s="3"/>
      <c r="G35" s="3" t="s">
        <v>50</v>
      </c>
      <c r="H35" s="22">
        <v>821</v>
      </c>
      <c r="I35" s="22">
        <v>6696</v>
      </c>
      <c r="J35" s="3"/>
    </row>
    <row r="36" spans="1:10" ht="15">
      <c r="A36" s="3"/>
      <c r="B36" s="3"/>
      <c r="C36" s="3"/>
      <c r="D36" s="3"/>
      <c r="E36" s="3"/>
      <c r="F36" s="3"/>
      <c r="G36" s="3"/>
      <c r="H36" s="22"/>
      <c r="I36" s="22"/>
      <c r="J36" s="3"/>
    </row>
    <row r="37" spans="1:10" ht="16.5" thickBot="1">
      <c r="A37" s="7" t="s">
        <v>78</v>
      </c>
      <c r="B37" s="3"/>
      <c r="C37" s="3"/>
      <c r="D37" s="3"/>
      <c r="E37" s="3"/>
      <c r="F37" s="21" t="s">
        <v>50</v>
      </c>
      <c r="G37" s="3" t="s">
        <v>50</v>
      </c>
      <c r="H37" s="25">
        <f>H35+H33</f>
        <v>440</v>
      </c>
      <c r="I37" s="25">
        <f>I35+I33</f>
        <v>1854</v>
      </c>
      <c r="J37" s="3"/>
    </row>
    <row r="38" spans="1:10" ht="15.75" thickTop="1">
      <c r="A38" s="3"/>
      <c r="B38" s="3"/>
      <c r="C38" s="3"/>
      <c r="D38" s="3"/>
      <c r="E38" s="3"/>
      <c r="F38" s="3"/>
      <c r="G38" s="3"/>
      <c r="H38" s="22"/>
      <c r="I38" s="22"/>
      <c r="J38" s="3"/>
    </row>
    <row r="39" spans="1:10" ht="15.75">
      <c r="A39" s="7" t="s">
        <v>79</v>
      </c>
      <c r="B39" s="7"/>
      <c r="C39" s="7"/>
      <c r="D39" s="7"/>
      <c r="E39" s="3"/>
      <c r="F39" s="3"/>
      <c r="G39" s="3"/>
      <c r="H39" s="22"/>
      <c r="I39" s="22"/>
      <c r="J39" s="3"/>
    </row>
    <row r="40" spans="1:10" ht="15">
      <c r="A40" s="3" t="s">
        <v>80</v>
      </c>
      <c r="B40" s="3"/>
      <c r="C40" s="3"/>
      <c r="D40" s="3"/>
      <c r="E40" s="3"/>
      <c r="F40" s="3"/>
      <c r="G40" s="3" t="s">
        <v>50</v>
      </c>
      <c r="H40" s="22">
        <v>921</v>
      </c>
      <c r="I40" s="22">
        <v>2877</v>
      </c>
      <c r="J40" s="3"/>
    </row>
    <row r="41" spans="1:10" ht="15">
      <c r="A41" s="3" t="s">
        <v>81</v>
      </c>
      <c r="B41" s="3"/>
      <c r="C41" s="3"/>
      <c r="D41" s="3"/>
      <c r="E41" s="3"/>
      <c r="F41" s="3"/>
      <c r="G41" s="3" t="s">
        <v>50</v>
      </c>
      <c r="H41" s="22">
        <v>-481</v>
      </c>
      <c r="I41" s="22">
        <v>-1023</v>
      </c>
      <c r="J41" s="3"/>
    </row>
    <row r="42" spans="1:10" ht="16.5" thickBot="1">
      <c r="A42" s="3"/>
      <c r="B42" s="3"/>
      <c r="C42" s="3"/>
      <c r="D42" s="3"/>
      <c r="E42" s="3"/>
      <c r="F42" s="3"/>
      <c r="G42" s="3" t="s">
        <v>50</v>
      </c>
      <c r="H42" s="25">
        <f>SUM(H40:H41)</f>
        <v>440</v>
      </c>
      <c r="I42" s="25">
        <f>SUM(I40:I41)</f>
        <v>1854</v>
      </c>
      <c r="J42" s="3"/>
    </row>
    <row r="43" spans="1:10" ht="15.75" thickTop="1">
      <c r="A43" s="3"/>
      <c r="B43" s="3"/>
      <c r="C43" s="3"/>
      <c r="D43" s="3"/>
      <c r="E43" s="3"/>
      <c r="F43" s="3"/>
      <c r="G43" s="3"/>
      <c r="H43" s="8"/>
      <c r="I43" s="3"/>
      <c r="J43" s="3"/>
    </row>
    <row r="44" spans="1:10" ht="15.75">
      <c r="A44" s="7" t="s">
        <v>82</v>
      </c>
      <c r="B44" s="7"/>
      <c r="C44" s="7"/>
      <c r="D44" s="7"/>
      <c r="E44" s="7"/>
      <c r="F44" s="7"/>
      <c r="G44" s="7"/>
      <c r="H44" s="11"/>
      <c r="I44" s="7"/>
      <c r="J44" s="3"/>
    </row>
    <row r="45" spans="1:10" ht="15.75">
      <c r="A45" s="7" t="s">
        <v>106</v>
      </c>
      <c r="B45" s="7"/>
      <c r="C45" s="7"/>
      <c r="D45" s="7"/>
      <c r="E45" s="7"/>
      <c r="F45" s="7"/>
      <c r="G45" s="7"/>
      <c r="H45" s="11"/>
      <c r="I45" s="7"/>
      <c r="J45" s="3"/>
    </row>
    <row r="46" ht="15.75">
      <c r="A46" s="7" t="s">
        <v>6</v>
      </c>
    </row>
  </sheetData>
  <printOptions/>
  <pageMargins left="1.3385826771653544" right="0.7480314960629921" top="1.1811023622047245" bottom="0.984251968503937" header="0.5118110236220472" footer="0.5118110236220472"/>
  <pageSetup fitToHeight="1" fitToWidth="1" horizontalDpi="300" verticalDpi="300" orientation="portrait" scale="92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PSFONG</cp:lastModifiedBy>
  <cp:lastPrinted>2007-05-30T07:22:17Z</cp:lastPrinted>
  <dcterms:created xsi:type="dcterms:W3CDTF">2006-05-19T09:53:47Z</dcterms:created>
  <dcterms:modified xsi:type="dcterms:W3CDTF">2007-05-30T08:19:55Z</dcterms:modified>
  <cp:category/>
  <cp:version/>
  <cp:contentType/>
  <cp:contentStatus/>
</cp:coreProperties>
</file>