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equity05" sheetId="1" r:id="rId1"/>
    <sheet name="cashflow" sheetId="2" r:id="rId2"/>
    <sheet name="PL2005" sheetId="3" r:id="rId3"/>
  </sheets>
  <definedNames>
    <definedName name="_xlnm.Print_Area" localSheetId="0">'equity05'!$A$4:$I$51</definedName>
    <definedName name="_xlnm.Print_Area" localSheetId="2">'PL2005'!$A$8:$I$44</definedName>
  </definedNames>
  <calcPr fullCalcOnLoad="1"/>
</workbook>
</file>

<file path=xl/sharedStrings.xml><?xml version="1.0" encoding="utf-8"?>
<sst xmlns="http://schemas.openxmlformats.org/spreadsheetml/2006/main" count="125" uniqueCount="84">
  <si>
    <t xml:space="preserve">Balance at beginning of year </t>
  </si>
  <si>
    <t xml:space="preserve">Capitalization of retained earnings for issuing </t>
  </si>
  <si>
    <t>of bonus shares</t>
  </si>
  <si>
    <t xml:space="preserve">  Proceeds from issue of shares</t>
  </si>
  <si>
    <t xml:space="preserve">  Interest income</t>
  </si>
  <si>
    <t>Rights Issue 3:2</t>
  </si>
  <si>
    <t>Bonus Issue 3:2</t>
  </si>
  <si>
    <t xml:space="preserve">Share premium arising from Rights Issue </t>
  </si>
  <si>
    <t>RM'000</t>
  </si>
  <si>
    <t xml:space="preserve"> </t>
  </si>
  <si>
    <t>conjunction with the Annual Financial Report for the year ended 31st December 2004.</t>
  </si>
  <si>
    <t>ended 31 March 2005</t>
  </si>
  <si>
    <t>Profit Before Tax</t>
  </si>
  <si>
    <t>Current</t>
  </si>
  <si>
    <t>Quarter</t>
  </si>
  <si>
    <t>Preceding</t>
  </si>
  <si>
    <t>Corresponding</t>
  </si>
  <si>
    <t>Period</t>
  </si>
  <si>
    <t>Total</t>
  </si>
  <si>
    <t>with the Annual Financial Report for the year ended 31st December 2004.</t>
  </si>
  <si>
    <t>Taxation</t>
  </si>
  <si>
    <t xml:space="preserve"> CUMULATIVE QUARTER</t>
  </si>
  <si>
    <t>31/03/2005</t>
  </si>
  <si>
    <t>CENTRAL INDUSTRIAL CORPORATION BERHAD</t>
  </si>
  <si>
    <t>Revenue</t>
  </si>
  <si>
    <t>Operating Expenses</t>
  </si>
  <si>
    <t>Profit from Operations</t>
  </si>
  <si>
    <t>Finance Costs</t>
  </si>
  <si>
    <t>Profit After Tax</t>
  </si>
  <si>
    <t>Ended</t>
  </si>
  <si>
    <t>Cash Flows from Operating Activities</t>
  </si>
  <si>
    <t xml:space="preserve">  Cash Flow from Operations</t>
  </si>
  <si>
    <t xml:space="preserve">  Cash payments to trade payables</t>
  </si>
  <si>
    <t xml:space="preserve">  Other operating payments</t>
  </si>
  <si>
    <t>Cash Flows from Investing Activities</t>
  </si>
  <si>
    <t xml:space="preserve">  Purchase of fixed assets</t>
  </si>
  <si>
    <t>Cash Flows from Financing Activities</t>
  </si>
  <si>
    <t xml:space="preserve">  Payment of dividends</t>
  </si>
  <si>
    <t>Net Change in Cash &amp; Cash Equivalents</t>
  </si>
  <si>
    <t>Share</t>
  </si>
  <si>
    <t>Capital</t>
  </si>
  <si>
    <t>Premium</t>
  </si>
  <si>
    <t>Retained</t>
  </si>
  <si>
    <t>Earnings</t>
  </si>
  <si>
    <t>Balance at beginning of year</t>
  </si>
  <si>
    <t>Balance at end of period</t>
  </si>
  <si>
    <t xml:space="preserve">  Receipts from trade receivables</t>
  </si>
  <si>
    <t xml:space="preserve">  Receipts from non-trade receivables</t>
  </si>
  <si>
    <t xml:space="preserve">  Cash payments to non-trade payables</t>
  </si>
  <si>
    <t>Cash Flow from Operations</t>
  </si>
  <si>
    <t xml:space="preserve">  Other investments</t>
  </si>
  <si>
    <t xml:space="preserve">  Bank borrowings</t>
  </si>
  <si>
    <t>Cash &amp; bank balance</t>
  </si>
  <si>
    <t>Bank overdraft</t>
  </si>
  <si>
    <t>CONDENSED CONSOLIDATED INCOME STATEMENTS</t>
  </si>
  <si>
    <t>Year To Date</t>
  </si>
  <si>
    <t>Basic earnings per share (sen)</t>
  </si>
  <si>
    <t>Diluted earnings per share (sen)</t>
  </si>
  <si>
    <t>N/A</t>
  </si>
  <si>
    <t>(Company No. 12186-k)</t>
  </si>
  <si>
    <t>Net profit for the Period</t>
  </si>
  <si>
    <t>CONDENSED CONSOLIDATED CASH FLOW STATEMENTS</t>
  </si>
  <si>
    <t>The Condensed Consolidated Cash Flow Statement should be read in conjunction</t>
  </si>
  <si>
    <t>Cash &amp; Cash Equilvalents at beginning of financial year</t>
  </si>
  <si>
    <t>Cash &amp; Cash Equilvalents at end of period</t>
  </si>
  <si>
    <t>Cash &amp; cash equivalents comprise :-</t>
  </si>
  <si>
    <t>CONDENSED CONSOLIDATED STATEMENT OF CHANGES IN EQUITY</t>
  </si>
  <si>
    <t xml:space="preserve">The Condensed Consolidated Statements of Changes in Equity should be read in </t>
  </si>
  <si>
    <t xml:space="preserve">Net profit for the period </t>
  </si>
  <si>
    <t>(The figures have not been audited)</t>
  </si>
  <si>
    <t>Exchange</t>
  </si>
  <si>
    <t>Fluctuation</t>
  </si>
  <si>
    <t>Reserve</t>
  </si>
  <si>
    <t xml:space="preserve">Exchange difference on translation of </t>
  </si>
  <si>
    <t>financial statements of foreign subsidiary</t>
  </si>
  <si>
    <t>INDIVIDUAL QUARTER</t>
  </si>
  <si>
    <t xml:space="preserve">Year </t>
  </si>
  <si>
    <t xml:space="preserve">Quarter </t>
  </si>
  <si>
    <t>3 month quarter</t>
  </si>
  <si>
    <t>3 Months</t>
  </si>
  <si>
    <t>31/03/2004</t>
  </si>
  <si>
    <t>Interest Income</t>
  </si>
  <si>
    <t>ended 31 March 2004</t>
  </si>
  <si>
    <t xml:space="preserve">The Condensed Consolidated Income Statements should be read in conjunction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</si>
</sst>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00"/>
    <numFmt numFmtId="182" formatCode="0.000000000"/>
    <numFmt numFmtId="183" formatCode="_(* #,##0.00000_);_(* \(#,##0.00000\);_(* &quot;-&quot;?????_);_(@_)"/>
    <numFmt numFmtId="184" formatCode="_(* #,##0.0_);_(* \(#,##0.0\);_(* &quot;-&quot;?_);_(@_)"/>
    <numFmt numFmtId="185" formatCode="_(* #,##0.00000_);_(* \(#,##0.00000\);_(* &quot;-&quot;??_);_(@_)"/>
    <numFmt numFmtId="186" formatCode="0.0%"/>
    <numFmt numFmtId="187" formatCode="0_);\(0\)"/>
  </numFmts>
  <fonts count="13">
    <font>
      <sz val="10"/>
      <name val="Arial"/>
      <family val="0"/>
    </font>
    <font>
      <b/>
      <i/>
      <sz val="12"/>
      <name val="Tahoma"/>
      <family val="2"/>
    </font>
    <font>
      <i/>
      <sz val="12"/>
      <name val="Tahoma"/>
      <family val="2"/>
    </font>
    <font>
      <b/>
      <i/>
      <u val="single"/>
      <sz val="12"/>
      <name val="Tahoma"/>
      <family val="2"/>
    </font>
    <font>
      <i/>
      <u val="single"/>
      <sz val="12"/>
      <name val="Tahom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i/>
      <sz val="11"/>
      <name val="Tahoma"/>
      <family val="2"/>
    </font>
    <font>
      <i/>
      <sz val="11"/>
      <name val="Tahoma"/>
      <family val="2"/>
    </font>
    <font>
      <sz val="11"/>
      <name val="Arial"/>
      <family val="0"/>
    </font>
    <font>
      <b/>
      <i/>
      <u val="single"/>
      <sz val="11"/>
      <name val="Tahoma"/>
      <family val="2"/>
    </font>
    <font>
      <i/>
      <u val="single"/>
      <sz val="11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5" fillId="2" borderId="1" applyBorder="0">
      <alignment horizontal="left" vertical="center" indent="1"/>
      <protection/>
    </xf>
    <xf numFmtId="0" fontId="6" fillId="3" borderId="2" applyNumberFormat="0">
      <alignment horizontal="left" vertical="top" indent="1"/>
      <protection/>
    </xf>
    <xf numFmtId="0" fontId="6" fillId="4" borderId="0" applyBorder="0">
      <alignment horizontal="left" vertical="center" indent="1"/>
      <protection/>
    </xf>
    <xf numFmtId="4" fontId="7" fillId="4" borderId="3" applyBorder="0">
      <alignment horizontal="left" vertical="center" indent="2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171" fontId="2" fillId="0" borderId="0" xfId="15" applyNumberFormat="1" applyFont="1" applyAlignment="1">
      <alignment/>
    </xf>
    <xf numFmtId="171" fontId="2" fillId="0" borderId="4" xfId="15" applyNumberFormat="1" applyFont="1" applyBorder="1" applyAlignment="1">
      <alignment/>
    </xf>
    <xf numFmtId="171" fontId="2" fillId="0" borderId="5" xfId="0" applyNumberFormat="1" applyFont="1" applyBorder="1" applyAlignment="1">
      <alignment/>
    </xf>
    <xf numFmtId="43" fontId="2" fillId="0" borderId="4" xfId="0" applyNumberFormat="1" applyFont="1" applyBorder="1" applyAlignment="1">
      <alignment/>
    </xf>
    <xf numFmtId="43" fontId="2" fillId="0" borderId="3" xfId="15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1" fontId="2" fillId="0" borderId="0" xfId="15" applyNumberFormat="1" applyFont="1" applyBorder="1" applyAlignment="1">
      <alignment/>
    </xf>
    <xf numFmtId="171" fontId="2" fillId="0" borderId="3" xfId="15" applyNumberFormat="1" applyFont="1" applyBorder="1" applyAlignment="1">
      <alignment horizontal="center"/>
    </xf>
    <xf numFmtId="171" fontId="2" fillId="0" borderId="0" xfId="15" applyNumberFormat="1" applyFont="1" applyAlignment="1">
      <alignment horizontal="center"/>
    </xf>
    <xf numFmtId="171" fontId="1" fillId="0" borderId="6" xfId="15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71" fontId="2" fillId="0" borderId="6" xfId="15" applyNumberFormat="1" applyFont="1" applyBorder="1" applyAlignment="1">
      <alignment/>
    </xf>
    <xf numFmtId="43" fontId="2" fillId="0" borderId="0" xfId="15" applyFont="1" applyAlignment="1">
      <alignment/>
    </xf>
    <xf numFmtId="1" fontId="0" fillId="0" borderId="0" xfId="0" applyNumberFormat="1" applyAlignment="1">
      <alignment/>
    </xf>
    <xf numFmtId="172" fontId="2" fillId="0" borderId="4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1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171" fontId="1" fillId="0" borderId="0" xfId="15" applyNumberFormat="1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" xfId="19"/>
    <cellStyle name="Header1" xfId="20"/>
    <cellStyle name="Header2" xfId="21"/>
    <cellStyle name="Normal 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51"/>
  <sheetViews>
    <sheetView tabSelected="1" workbookViewId="0" topLeftCell="A10">
      <selection activeCell="G40" sqref="G40"/>
    </sheetView>
  </sheetViews>
  <sheetFormatPr defaultColWidth="9.140625" defaultRowHeight="12.75"/>
  <cols>
    <col min="4" max="4" width="15.7109375" style="0" customWidth="1"/>
    <col min="5" max="5" width="10.421875" style="0" customWidth="1"/>
    <col min="6" max="6" width="10.7109375" style="0" customWidth="1"/>
    <col min="7" max="7" width="13.421875" style="0" customWidth="1"/>
    <col min="8" max="8" width="11.140625" style="0" customWidth="1"/>
    <col min="9" max="9" width="12.7109375" style="0" customWidth="1"/>
  </cols>
  <sheetData>
    <row r="4" spans="1:9" ht="15">
      <c r="A4" s="2" t="s">
        <v>23</v>
      </c>
      <c r="B4" s="2"/>
      <c r="C4" s="2"/>
      <c r="D4" s="2"/>
      <c r="E4" s="2"/>
      <c r="F4" s="2"/>
      <c r="G4" s="3"/>
      <c r="H4" s="3"/>
      <c r="I4" s="3"/>
    </row>
    <row r="5" spans="1:9" ht="15">
      <c r="A5" s="4" t="s">
        <v>59</v>
      </c>
      <c r="B5" s="2"/>
      <c r="C5" s="2"/>
      <c r="D5" s="2"/>
      <c r="E5" s="2"/>
      <c r="F5" s="2"/>
      <c r="G5" s="3"/>
      <c r="H5" s="3"/>
      <c r="I5" s="3"/>
    </row>
    <row r="6" spans="1:9" ht="15">
      <c r="A6" s="4"/>
      <c r="B6" s="2"/>
      <c r="C6" s="2"/>
      <c r="D6" s="2"/>
      <c r="E6" s="2"/>
      <c r="F6" s="2"/>
      <c r="G6" s="3"/>
      <c r="H6" s="3"/>
      <c r="I6" s="3"/>
    </row>
    <row r="7" spans="1:9" ht="15">
      <c r="A7" s="4"/>
      <c r="B7" s="2"/>
      <c r="C7" s="2"/>
      <c r="D7" s="2"/>
      <c r="E7" s="2"/>
      <c r="F7" s="2"/>
      <c r="G7" s="3"/>
      <c r="H7" s="3"/>
      <c r="I7" s="3"/>
    </row>
    <row r="8" spans="1:9" ht="15">
      <c r="A8" s="3"/>
      <c r="B8" s="3"/>
      <c r="C8" s="3"/>
      <c r="D8" s="3"/>
      <c r="E8" s="3"/>
      <c r="F8" s="3"/>
      <c r="G8" s="3"/>
      <c r="H8" s="3"/>
      <c r="I8" s="3"/>
    </row>
    <row r="9" spans="1:9" ht="15">
      <c r="A9" s="5" t="s">
        <v>66</v>
      </c>
      <c r="B9" s="5"/>
      <c r="C9" s="5"/>
      <c r="D9" s="5"/>
      <c r="E9" s="5"/>
      <c r="F9" s="5"/>
      <c r="G9" s="3"/>
      <c r="H9" s="3"/>
      <c r="I9" s="3"/>
    </row>
    <row r="10" spans="1:9" ht="15">
      <c r="A10" s="6" t="s">
        <v>69</v>
      </c>
      <c r="B10" s="3"/>
      <c r="C10" s="3"/>
      <c r="D10" s="3"/>
      <c r="E10" s="3"/>
      <c r="F10" s="3"/>
      <c r="G10" s="3"/>
      <c r="H10" s="3"/>
      <c r="I10" s="3"/>
    </row>
    <row r="11" spans="1:9" ht="15">
      <c r="A11" s="6"/>
      <c r="B11" s="3"/>
      <c r="C11" s="3"/>
      <c r="D11" s="3"/>
      <c r="E11" s="3"/>
      <c r="F11" s="3"/>
      <c r="G11" s="3"/>
      <c r="H11" s="3"/>
      <c r="I11" s="3"/>
    </row>
    <row r="12" spans="1:9" s="29" customFormat="1" ht="14.25">
      <c r="A12" s="27"/>
      <c r="B12" s="27"/>
      <c r="C12" s="27"/>
      <c r="D12" s="27"/>
      <c r="E12" s="27"/>
      <c r="F12" s="27"/>
      <c r="G12" s="30" t="s">
        <v>70</v>
      </c>
      <c r="H12" s="27"/>
      <c r="I12" s="27"/>
    </row>
    <row r="13" spans="1:9" s="29" customFormat="1" ht="14.25">
      <c r="A13" s="27"/>
      <c r="B13" s="27"/>
      <c r="C13" s="27"/>
      <c r="D13" s="27"/>
      <c r="E13" s="30" t="s">
        <v>39</v>
      </c>
      <c r="F13" s="30" t="s">
        <v>39</v>
      </c>
      <c r="G13" s="30" t="s">
        <v>71</v>
      </c>
      <c r="H13" s="30" t="s">
        <v>42</v>
      </c>
      <c r="I13" s="30"/>
    </row>
    <row r="14" spans="1:9" s="29" customFormat="1" ht="14.25">
      <c r="A14" s="27"/>
      <c r="B14" s="27"/>
      <c r="C14" s="27"/>
      <c r="D14" s="27"/>
      <c r="E14" s="30" t="s">
        <v>40</v>
      </c>
      <c r="F14" s="30" t="s">
        <v>41</v>
      </c>
      <c r="G14" s="30" t="s">
        <v>72</v>
      </c>
      <c r="H14" s="30" t="s">
        <v>43</v>
      </c>
      <c r="I14" s="30" t="s">
        <v>18</v>
      </c>
    </row>
    <row r="15" spans="1:9" s="29" customFormat="1" ht="14.25">
      <c r="A15" s="27"/>
      <c r="B15" s="27"/>
      <c r="C15" s="27"/>
      <c r="D15" s="27"/>
      <c r="E15" s="31" t="s">
        <v>8</v>
      </c>
      <c r="F15" s="31" t="s">
        <v>8</v>
      </c>
      <c r="G15" s="31" t="s">
        <v>8</v>
      </c>
      <c r="H15" s="31" t="s">
        <v>8</v>
      </c>
      <c r="I15" s="31" t="s">
        <v>8</v>
      </c>
    </row>
    <row r="16" spans="1:9" ht="15">
      <c r="A16" s="3"/>
      <c r="B16" s="3"/>
      <c r="C16" s="3"/>
      <c r="D16" s="3"/>
      <c r="E16" s="21"/>
      <c r="F16" s="21"/>
      <c r="G16" s="21"/>
      <c r="H16" s="21"/>
      <c r="I16" s="21"/>
    </row>
    <row r="17" spans="1:4" ht="15">
      <c r="A17" s="4" t="s">
        <v>78</v>
      </c>
      <c r="B17" s="2"/>
      <c r="C17" s="3"/>
      <c r="D17" s="3"/>
    </row>
    <row r="18" spans="1:4" ht="15">
      <c r="A18" s="5" t="s">
        <v>82</v>
      </c>
      <c r="B18" s="5"/>
      <c r="C18" s="3"/>
      <c r="D18" s="3"/>
    </row>
    <row r="20" spans="1:9" ht="15">
      <c r="A20" s="3" t="s">
        <v>0</v>
      </c>
      <c r="B20" s="3"/>
      <c r="C20" s="3"/>
      <c r="D20" s="3"/>
      <c r="E20" s="17">
        <v>10195</v>
      </c>
      <c r="F20" s="17">
        <v>798</v>
      </c>
      <c r="G20" s="17">
        <v>8</v>
      </c>
      <c r="H20" s="17">
        <v>22333</v>
      </c>
      <c r="I20" s="17">
        <v>33334</v>
      </c>
    </row>
    <row r="21" spans="1:9" ht="15">
      <c r="A21" s="3"/>
      <c r="B21" s="3"/>
      <c r="C21" s="3"/>
      <c r="D21" s="3"/>
      <c r="E21" s="10"/>
      <c r="F21" s="10"/>
      <c r="G21" s="3"/>
      <c r="H21" s="10"/>
      <c r="I21" s="10"/>
    </row>
    <row r="22" spans="1:9" ht="15">
      <c r="A22" s="3" t="s">
        <v>68</v>
      </c>
      <c r="B22" s="3"/>
      <c r="C22" s="3"/>
      <c r="D22" s="3"/>
      <c r="E22" s="10">
        <v>0</v>
      </c>
      <c r="F22" s="10">
        <v>0</v>
      </c>
      <c r="G22" s="23">
        <v>0</v>
      </c>
      <c r="H22" s="10">
        <v>270</v>
      </c>
      <c r="I22" s="10">
        <f>SUM(E22:H22)</f>
        <v>270</v>
      </c>
    </row>
    <row r="23" spans="1:9" ht="15">
      <c r="A23" s="6"/>
      <c r="B23" s="3"/>
      <c r="C23" s="3"/>
      <c r="D23" s="3"/>
      <c r="E23" s="10"/>
      <c r="F23" s="10"/>
      <c r="G23" s="23"/>
      <c r="H23" s="10"/>
      <c r="I23" s="10" t="s">
        <v>9</v>
      </c>
    </row>
    <row r="24" spans="1:9" ht="15">
      <c r="A24" s="3" t="s">
        <v>5</v>
      </c>
      <c r="B24" s="3"/>
      <c r="C24" s="3"/>
      <c r="D24" s="3"/>
      <c r="E24" s="10">
        <v>15293</v>
      </c>
      <c r="F24" s="10">
        <v>0</v>
      </c>
      <c r="G24" s="23">
        <v>0</v>
      </c>
      <c r="H24" s="10">
        <v>0</v>
      </c>
      <c r="I24" s="10">
        <f>SUM(E24:H24)</f>
        <v>15293</v>
      </c>
    </row>
    <row r="25" spans="1:9" ht="15">
      <c r="A25" s="3"/>
      <c r="B25" s="3"/>
      <c r="C25" s="3"/>
      <c r="D25" s="3"/>
      <c r="E25" s="10"/>
      <c r="F25" s="10"/>
      <c r="G25" s="23"/>
      <c r="H25" s="10"/>
      <c r="I25" s="10" t="s">
        <v>9</v>
      </c>
    </row>
    <row r="26" spans="1:9" ht="15">
      <c r="A26" s="3" t="s">
        <v>6</v>
      </c>
      <c r="B26" s="3"/>
      <c r="C26" s="3"/>
      <c r="D26" s="3"/>
      <c r="E26" s="10">
        <v>15292</v>
      </c>
      <c r="F26" s="10">
        <v>0</v>
      </c>
      <c r="G26" s="23">
        <v>0</v>
      </c>
      <c r="H26" s="10">
        <v>0</v>
      </c>
      <c r="I26" s="10">
        <f>SUM(E26:H26)</f>
        <v>15292</v>
      </c>
    </row>
    <row r="27" spans="1:9" ht="15">
      <c r="A27" s="6"/>
      <c r="B27" s="3"/>
      <c r="C27" s="3"/>
      <c r="D27" s="3"/>
      <c r="E27" s="10"/>
      <c r="F27" s="10"/>
      <c r="G27" s="23"/>
      <c r="H27" s="10"/>
      <c r="I27" s="10" t="s">
        <v>9</v>
      </c>
    </row>
    <row r="28" spans="1:9" ht="15">
      <c r="A28" s="3" t="s">
        <v>7</v>
      </c>
      <c r="B28" s="3"/>
      <c r="C28" s="3"/>
      <c r="D28" s="3"/>
      <c r="E28" s="23">
        <v>0</v>
      </c>
      <c r="F28" s="10">
        <v>1529</v>
      </c>
      <c r="G28" s="23">
        <v>0</v>
      </c>
      <c r="H28" s="23">
        <v>0</v>
      </c>
      <c r="I28" s="10">
        <f>SUM(E28:H28)</f>
        <v>1529</v>
      </c>
    </row>
    <row r="29" spans="1:9" ht="15">
      <c r="A29" s="3"/>
      <c r="B29" s="3"/>
      <c r="C29" s="3"/>
      <c r="D29" s="3"/>
      <c r="E29" s="3"/>
      <c r="F29" s="3"/>
      <c r="G29" s="3"/>
      <c r="H29" s="3"/>
      <c r="I29" s="10" t="s">
        <v>9</v>
      </c>
    </row>
    <row r="30" spans="1:9" ht="15">
      <c r="A30" s="3" t="s">
        <v>1</v>
      </c>
      <c r="B30" s="3"/>
      <c r="C30" s="3"/>
      <c r="D30" s="3"/>
      <c r="E30" s="10"/>
      <c r="F30" s="10"/>
      <c r="G30" s="23"/>
      <c r="H30" s="3"/>
      <c r="I30" s="10" t="s">
        <v>9</v>
      </c>
    </row>
    <row r="31" spans="1:9" ht="15">
      <c r="A31" s="3" t="s">
        <v>2</v>
      </c>
      <c r="B31" s="3"/>
      <c r="C31" s="3"/>
      <c r="D31" s="3"/>
      <c r="E31" s="10">
        <v>0</v>
      </c>
      <c r="F31" s="10">
        <v>0</v>
      </c>
      <c r="G31" s="23">
        <v>0</v>
      </c>
      <c r="H31" s="10">
        <v>-15292</v>
      </c>
      <c r="I31" s="10">
        <f>SUM(E31:H31)</f>
        <v>-15292</v>
      </c>
    </row>
    <row r="32" spans="1:9" ht="15">
      <c r="A32" s="3"/>
      <c r="B32" s="3"/>
      <c r="C32" s="3"/>
      <c r="D32" s="3"/>
      <c r="E32" s="10"/>
      <c r="F32" s="10"/>
      <c r="G32" s="23"/>
      <c r="H32" s="10"/>
      <c r="I32" s="10"/>
    </row>
    <row r="33" spans="1:9" ht="15.75" thickBot="1">
      <c r="A33" s="3" t="s">
        <v>45</v>
      </c>
      <c r="B33" s="3"/>
      <c r="C33" s="3"/>
      <c r="D33" s="3"/>
      <c r="E33" s="22">
        <f>SUM(E20:E32)</f>
        <v>40780</v>
      </c>
      <c r="F33" s="22">
        <f>SUM(F20:F32)</f>
        <v>2327</v>
      </c>
      <c r="G33" s="22">
        <f>SUM(G20:G32)</f>
        <v>8</v>
      </c>
      <c r="H33" s="22">
        <f>SUM(H20:H32)</f>
        <v>7311</v>
      </c>
      <c r="I33" s="22">
        <f>SUM(E33:H33)</f>
        <v>50426</v>
      </c>
    </row>
    <row r="34" ht="13.5" thickTop="1"/>
    <row r="35" spans="1:9" ht="15">
      <c r="A35" s="4" t="s">
        <v>78</v>
      </c>
      <c r="B35" s="2"/>
      <c r="C35" s="3"/>
      <c r="D35" s="3"/>
      <c r="E35" s="3"/>
      <c r="F35" s="3"/>
      <c r="G35" s="3"/>
      <c r="H35" s="3"/>
      <c r="I35" s="3"/>
    </row>
    <row r="36" spans="1:9" ht="15">
      <c r="A36" s="5" t="s">
        <v>11</v>
      </c>
      <c r="B36" s="5"/>
      <c r="C36" s="3"/>
      <c r="D36" s="3"/>
      <c r="E36" s="3"/>
      <c r="F36" s="3"/>
      <c r="G36" s="3"/>
      <c r="H36" s="3"/>
      <c r="I36" s="3"/>
    </row>
    <row r="37" spans="1:9" ht="15">
      <c r="A37" s="3"/>
      <c r="B37" s="3"/>
      <c r="C37" s="3"/>
      <c r="D37" s="3"/>
      <c r="E37" s="3"/>
      <c r="F37" s="3"/>
      <c r="G37" s="3"/>
      <c r="H37" s="3"/>
      <c r="I37" s="3"/>
    </row>
    <row r="38" spans="1:9" ht="15">
      <c r="A38" s="3" t="s">
        <v>44</v>
      </c>
      <c r="B38" s="3"/>
      <c r="C38" s="3"/>
      <c r="D38" s="3"/>
      <c r="E38" s="17">
        <v>40780</v>
      </c>
      <c r="F38" s="17">
        <v>1598</v>
      </c>
      <c r="G38" s="17">
        <v>-4</v>
      </c>
      <c r="H38" s="17">
        <v>8134</v>
      </c>
      <c r="I38" s="17">
        <v>50508</v>
      </c>
    </row>
    <row r="39" spans="1:9" ht="15">
      <c r="A39" s="3"/>
      <c r="B39" s="3"/>
      <c r="C39" s="3"/>
      <c r="D39" s="3"/>
      <c r="E39" s="10"/>
      <c r="F39" s="10"/>
      <c r="G39" s="3"/>
      <c r="H39" s="10"/>
      <c r="I39" s="10"/>
    </row>
    <row r="40" spans="1:9" ht="15">
      <c r="A40" s="3" t="s">
        <v>68</v>
      </c>
      <c r="B40" s="3"/>
      <c r="C40" s="3"/>
      <c r="D40" s="3"/>
      <c r="E40" s="10">
        <v>0</v>
      </c>
      <c r="F40" s="10">
        <v>0</v>
      </c>
      <c r="G40" s="23">
        <v>0</v>
      </c>
      <c r="H40" s="10">
        <v>37</v>
      </c>
      <c r="I40" s="10">
        <f>SUM(E40:H40)</f>
        <v>37</v>
      </c>
    </row>
    <row r="41" spans="1:9" ht="15">
      <c r="A41" s="6"/>
      <c r="B41" s="3"/>
      <c r="C41" s="3"/>
      <c r="D41" s="3"/>
      <c r="E41" s="10"/>
      <c r="F41" s="10"/>
      <c r="G41" s="23"/>
      <c r="H41" s="10"/>
      <c r="I41" s="10" t="s">
        <v>9</v>
      </c>
    </row>
    <row r="42" spans="1:9" ht="15">
      <c r="A42" s="3" t="s">
        <v>73</v>
      </c>
      <c r="B42" s="3"/>
      <c r="C42" s="3"/>
      <c r="D42" s="3"/>
      <c r="E42" s="10">
        <v>0</v>
      </c>
      <c r="F42" s="10">
        <v>0</v>
      </c>
      <c r="G42" s="10">
        <v>4</v>
      </c>
      <c r="H42" s="10">
        <v>0</v>
      </c>
      <c r="I42" s="10">
        <f>SUM(E42:H42)</f>
        <v>4</v>
      </c>
    </row>
    <row r="43" spans="1:9" ht="15">
      <c r="A43" s="3" t="s">
        <v>74</v>
      </c>
      <c r="B43" s="3"/>
      <c r="C43" s="3"/>
      <c r="D43" s="3"/>
      <c r="E43" s="10"/>
      <c r="F43" s="10"/>
      <c r="G43" s="10"/>
      <c r="H43" s="10"/>
      <c r="I43" s="10"/>
    </row>
    <row r="44" spans="1:9" ht="15">
      <c r="A44" s="6"/>
      <c r="B44" s="3"/>
      <c r="C44" s="3"/>
      <c r="D44" s="3"/>
      <c r="E44" s="10"/>
      <c r="F44" s="10"/>
      <c r="G44" s="23"/>
      <c r="H44" s="10"/>
      <c r="I44" s="10"/>
    </row>
    <row r="45" spans="1:9" ht="15.75" thickBot="1">
      <c r="A45" s="3" t="s">
        <v>45</v>
      </c>
      <c r="B45" s="3"/>
      <c r="C45" s="3"/>
      <c r="D45" s="3"/>
      <c r="E45" s="22">
        <f>SUM(E38:E44)</f>
        <v>40780</v>
      </c>
      <c r="F45" s="22">
        <f>SUM(F38:F44)</f>
        <v>1598</v>
      </c>
      <c r="G45" s="22">
        <f>SUM(G38:G44)</f>
        <v>0</v>
      </c>
      <c r="H45" s="22">
        <f>SUM(H38:H44)</f>
        <v>8171</v>
      </c>
      <c r="I45" s="22">
        <f>SUM(E45:H45)</f>
        <v>50549</v>
      </c>
    </row>
    <row r="46" ht="13.5" thickTop="1"/>
    <row r="50" spans="1:9" s="29" customFormat="1" ht="14.25">
      <c r="A50" s="26" t="s">
        <v>67</v>
      </c>
      <c r="B50" s="27"/>
      <c r="C50" s="27"/>
      <c r="D50" s="27"/>
      <c r="E50" s="27"/>
      <c r="F50" s="27"/>
      <c r="G50" s="27"/>
      <c r="H50" s="27"/>
      <c r="I50" s="28" t="s">
        <v>9</v>
      </c>
    </row>
    <row r="51" spans="1:9" s="29" customFormat="1" ht="14.25">
      <c r="A51" s="26" t="s">
        <v>10</v>
      </c>
      <c r="B51" s="27"/>
      <c r="C51" s="27"/>
      <c r="D51" s="27"/>
      <c r="E51" s="27"/>
      <c r="F51" s="27"/>
      <c r="G51" s="27"/>
      <c r="H51" s="27"/>
      <c r="I51" s="27"/>
    </row>
  </sheetData>
  <printOptions/>
  <pageMargins left="0.67" right="0.13" top="1.13" bottom="1" header="0.5" footer="0.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55"/>
  <sheetViews>
    <sheetView workbookViewId="0" topLeftCell="A21">
      <selection activeCell="C17" sqref="C17"/>
    </sheetView>
  </sheetViews>
  <sheetFormatPr defaultColWidth="9.140625" defaultRowHeight="12.75"/>
  <cols>
    <col min="7" max="7" width="12.421875" style="0" customWidth="1"/>
    <col min="8" max="8" width="12.140625" style="0" customWidth="1"/>
    <col min="9" max="9" width="11.28125" style="0" customWidth="1"/>
  </cols>
  <sheetData>
    <row r="5" spans="1:9" ht="15">
      <c r="A5" s="2" t="s">
        <v>23</v>
      </c>
      <c r="B5" s="2"/>
      <c r="C5" s="2"/>
      <c r="D5" s="2"/>
      <c r="E5" s="2"/>
      <c r="F5" s="2"/>
      <c r="G5" s="7"/>
      <c r="H5" s="3"/>
      <c r="I5" s="3"/>
    </row>
    <row r="6" spans="1:9" ht="15">
      <c r="A6" s="4" t="s">
        <v>59</v>
      </c>
      <c r="B6" s="2"/>
      <c r="C6" s="2"/>
      <c r="D6" s="2"/>
      <c r="E6" s="2"/>
      <c r="F6" s="2"/>
      <c r="G6" s="7"/>
      <c r="H6" s="3"/>
      <c r="I6" s="3"/>
    </row>
    <row r="7" spans="1:9" ht="15">
      <c r="A7" s="2"/>
      <c r="B7" s="2"/>
      <c r="C7" s="2"/>
      <c r="D7" s="2"/>
      <c r="E7" s="2"/>
      <c r="F7" s="2"/>
      <c r="G7" s="7"/>
      <c r="H7" s="3"/>
      <c r="I7" s="3"/>
    </row>
    <row r="8" spans="1:9" ht="15">
      <c r="A8" s="5" t="s">
        <v>61</v>
      </c>
      <c r="B8" s="5"/>
      <c r="C8" s="5"/>
      <c r="D8" s="5"/>
      <c r="E8" s="5"/>
      <c r="F8" s="2"/>
      <c r="G8" s="7"/>
      <c r="H8" s="3"/>
      <c r="I8" s="3"/>
    </row>
    <row r="9" spans="1:9" ht="15">
      <c r="A9" s="6" t="s">
        <v>69</v>
      </c>
      <c r="B9" s="3"/>
      <c r="C9" s="3"/>
      <c r="D9" s="3"/>
      <c r="E9" s="3"/>
      <c r="F9" s="3"/>
      <c r="G9" s="7"/>
      <c r="H9" s="3"/>
      <c r="I9" s="3"/>
    </row>
    <row r="10" spans="1:9" ht="15">
      <c r="A10" s="3"/>
      <c r="B10" s="3"/>
      <c r="C10" s="3"/>
      <c r="D10" s="3"/>
      <c r="E10" s="3"/>
      <c r="F10" s="3"/>
      <c r="G10" s="7" t="s">
        <v>9</v>
      </c>
      <c r="H10" s="3"/>
      <c r="I10" s="3"/>
    </row>
    <row r="11" spans="1:9" s="29" customFormat="1" ht="14.25">
      <c r="A11" s="27"/>
      <c r="B11" s="27"/>
      <c r="C11" s="27"/>
      <c r="D11" s="27"/>
      <c r="E11" s="27"/>
      <c r="F11" s="27"/>
      <c r="G11" s="32" t="s">
        <v>79</v>
      </c>
      <c r="H11" s="32" t="s">
        <v>79</v>
      </c>
      <c r="I11" s="27"/>
    </row>
    <row r="12" spans="1:9" s="29" customFormat="1" ht="14.25">
      <c r="A12" s="27"/>
      <c r="B12" s="27"/>
      <c r="C12" s="27"/>
      <c r="D12" s="27"/>
      <c r="E12" s="27"/>
      <c r="F12" s="27"/>
      <c r="G12" s="32" t="s">
        <v>29</v>
      </c>
      <c r="H12" s="32" t="s">
        <v>29</v>
      </c>
      <c r="I12" s="27"/>
    </row>
    <row r="13" spans="1:9" s="29" customFormat="1" ht="14.25">
      <c r="A13" s="27"/>
      <c r="B13" s="27"/>
      <c r="C13" s="27"/>
      <c r="D13" s="27"/>
      <c r="E13" s="27"/>
      <c r="F13" s="27"/>
      <c r="G13" s="33" t="s">
        <v>22</v>
      </c>
      <c r="H13" s="33" t="s">
        <v>80</v>
      </c>
      <c r="I13" s="27"/>
    </row>
    <row r="14" spans="1:9" s="29" customFormat="1" ht="14.25">
      <c r="A14" s="27"/>
      <c r="B14" s="27"/>
      <c r="C14" s="27"/>
      <c r="D14" s="27"/>
      <c r="E14" s="27"/>
      <c r="F14" s="27"/>
      <c r="G14" s="34" t="s">
        <v>8</v>
      </c>
      <c r="H14" s="34" t="s">
        <v>8</v>
      </c>
      <c r="I14" s="27"/>
    </row>
    <row r="15" spans="1:9" s="29" customFormat="1" ht="14.25">
      <c r="A15" s="27"/>
      <c r="B15" s="27"/>
      <c r="C15" s="27"/>
      <c r="D15" s="27"/>
      <c r="E15" s="27"/>
      <c r="F15" s="27"/>
      <c r="G15" s="34"/>
      <c r="H15" s="34"/>
      <c r="I15" s="27"/>
    </row>
    <row r="16" spans="1:9" s="29" customFormat="1" ht="14.25">
      <c r="A16" s="27"/>
      <c r="B16" s="27"/>
      <c r="C16" s="27"/>
      <c r="D16" s="27"/>
      <c r="E16" s="27"/>
      <c r="F16" s="27"/>
      <c r="G16" s="34"/>
      <c r="H16" s="34"/>
      <c r="I16" s="27"/>
    </row>
    <row r="17" spans="1:9" ht="15">
      <c r="A17" s="2" t="s">
        <v>30</v>
      </c>
      <c r="B17" s="3"/>
      <c r="C17" s="3"/>
      <c r="D17" s="3"/>
      <c r="E17" s="3"/>
      <c r="F17" s="3"/>
      <c r="G17" s="7"/>
      <c r="H17" s="7"/>
      <c r="I17" s="3"/>
    </row>
    <row r="18" spans="1:9" ht="15">
      <c r="A18" s="3" t="s">
        <v>46</v>
      </c>
      <c r="B18" s="3"/>
      <c r="C18" s="3"/>
      <c r="D18" s="3"/>
      <c r="E18" s="3"/>
      <c r="F18" s="3"/>
      <c r="G18" s="19">
        <f>13688+1</f>
        <v>13689</v>
      </c>
      <c r="H18" s="19">
        <f>12645+19-1</f>
        <v>12663</v>
      </c>
      <c r="I18" s="3"/>
    </row>
    <row r="19" spans="1:9" ht="15">
      <c r="A19" s="3" t="s">
        <v>47</v>
      </c>
      <c r="B19" s="3"/>
      <c r="C19" s="3"/>
      <c r="D19" s="3"/>
      <c r="E19" s="3"/>
      <c r="F19" s="3"/>
      <c r="G19" s="19">
        <f>169+1</f>
        <v>170</v>
      </c>
      <c r="H19" s="19">
        <v>152</v>
      </c>
      <c r="I19" s="3"/>
    </row>
    <row r="20" spans="1:9" ht="15">
      <c r="A20" s="3" t="s">
        <v>31</v>
      </c>
      <c r="B20" s="3"/>
      <c r="C20" s="3"/>
      <c r="D20" s="3"/>
      <c r="E20" s="3"/>
      <c r="F20" s="3"/>
      <c r="G20" s="18">
        <f>SUM(G18:G19)</f>
        <v>13859</v>
      </c>
      <c r="H20" s="18">
        <f>SUM(H18:H19)</f>
        <v>12815</v>
      </c>
      <c r="I20" s="3"/>
    </row>
    <row r="21" spans="1:9" ht="15">
      <c r="A21" s="3"/>
      <c r="B21" s="3"/>
      <c r="C21" s="3"/>
      <c r="D21" s="3"/>
      <c r="E21" s="3"/>
      <c r="F21" s="3"/>
      <c r="G21" s="19"/>
      <c r="H21" s="19"/>
      <c r="I21" s="3"/>
    </row>
    <row r="22" spans="1:9" ht="15">
      <c r="A22" s="3" t="s">
        <v>32</v>
      </c>
      <c r="B22" s="3"/>
      <c r="C22" s="3"/>
      <c r="D22" s="3"/>
      <c r="E22" s="3"/>
      <c r="F22" s="3"/>
      <c r="G22" s="19">
        <f>-12733</f>
        <v>-12733</v>
      </c>
      <c r="H22" s="19">
        <f>-8709</f>
        <v>-8709</v>
      </c>
      <c r="I22" s="3"/>
    </row>
    <row r="23" spans="1:9" ht="15">
      <c r="A23" s="3" t="s">
        <v>48</v>
      </c>
      <c r="B23" s="3"/>
      <c r="C23" s="3"/>
      <c r="D23" s="3"/>
      <c r="E23" s="3"/>
      <c r="F23" s="3"/>
      <c r="G23" s="19">
        <f>-3707-85</f>
        <v>-3792</v>
      </c>
      <c r="H23" s="19">
        <f>-2839-70-205</f>
        <v>-3114</v>
      </c>
      <c r="I23" s="3"/>
    </row>
    <row r="24" spans="1:9" ht="15">
      <c r="A24" s="3" t="s">
        <v>33</v>
      </c>
      <c r="B24" s="3"/>
      <c r="C24" s="3"/>
      <c r="D24" s="3"/>
      <c r="E24" s="3"/>
      <c r="F24" s="3"/>
      <c r="G24" s="19">
        <f>-179</f>
        <v>-179</v>
      </c>
      <c r="H24" s="19">
        <v>-148</v>
      </c>
      <c r="I24" s="3"/>
    </row>
    <row r="25" spans="1:9" ht="15">
      <c r="A25" s="3"/>
      <c r="B25" s="3"/>
      <c r="C25" s="3"/>
      <c r="D25" s="3"/>
      <c r="E25" s="3"/>
      <c r="F25" s="3"/>
      <c r="G25" s="18">
        <f>SUM(G22:G24)</f>
        <v>-16704</v>
      </c>
      <c r="H25" s="18">
        <f>SUM(H22:H24)</f>
        <v>-11971</v>
      </c>
      <c r="I25" s="3"/>
    </row>
    <row r="26" spans="1:9" ht="15">
      <c r="A26" s="3"/>
      <c r="B26" s="3"/>
      <c r="C26" s="3"/>
      <c r="D26" s="3"/>
      <c r="E26" s="3"/>
      <c r="F26" s="3"/>
      <c r="G26" s="19"/>
      <c r="H26" s="19"/>
      <c r="I26" s="3"/>
    </row>
    <row r="27" spans="1:9" ht="15">
      <c r="A27" s="3" t="s">
        <v>49</v>
      </c>
      <c r="B27" s="3"/>
      <c r="C27" s="3"/>
      <c r="D27" s="3"/>
      <c r="E27" s="3"/>
      <c r="F27" s="3"/>
      <c r="G27" s="18">
        <f>G20+G25</f>
        <v>-2845</v>
      </c>
      <c r="H27" s="18">
        <f>H20+H25</f>
        <v>844</v>
      </c>
      <c r="I27" s="3"/>
    </row>
    <row r="28" spans="1:9" ht="15">
      <c r="A28" s="3"/>
      <c r="B28" s="3"/>
      <c r="C28" s="3"/>
      <c r="D28" s="3"/>
      <c r="E28" s="3"/>
      <c r="F28" s="3"/>
      <c r="G28" s="19"/>
      <c r="H28" s="19"/>
      <c r="I28" s="3"/>
    </row>
    <row r="29" spans="1:9" ht="15">
      <c r="A29" s="2" t="s">
        <v>34</v>
      </c>
      <c r="B29" s="3"/>
      <c r="C29" s="3"/>
      <c r="D29" s="3"/>
      <c r="E29" s="3"/>
      <c r="F29" s="3"/>
      <c r="G29" s="19"/>
      <c r="H29" s="19"/>
      <c r="I29" s="3"/>
    </row>
    <row r="30" spans="1:9" ht="15">
      <c r="A30" s="3" t="s">
        <v>35</v>
      </c>
      <c r="B30" s="3"/>
      <c r="C30" s="3"/>
      <c r="D30" s="3"/>
      <c r="E30" s="3"/>
      <c r="F30" s="3"/>
      <c r="G30" s="19">
        <v>-474</v>
      </c>
      <c r="H30" s="19">
        <v>-50</v>
      </c>
      <c r="I30" s="3"/>
    </row>
    <row r="31" spans="1:9" ht="15" hidden="1">
      <c r="A31" s="3" t="s">
        <v>50</v>
      </c>
      <c r="B31" s="3"/>
      <c r="C31" s="3"/>
      <c r="D31" s="3"/>
      <c r="E31" s="3"/>
      <c r="F31" s="3"/>
      <c r="G31" s="19">
        <v>0</v>
      </c>
      <c r="H31" s="19">
        <v>0</v>
      </c>
      <c r="I31" s="3"/>
    </row>
    <row r="32" spans="1:9" ht="15">
      <c r="A32" s="3"/>
      <c r="B32" s="3"/>
      <c r="C32" s="3"/>
      <c r="D32" s="3"/>
      <c r="E32" s="3"/>
      <c r="F32" s="3"/>
      <c r="G32" s="18">
        <f>SUM(G30:G31)</f>
        <v>-474</v>
      </c>
      <c r="H32" s="18">
        <f>SUM(H30:H31)</f>
        <v>-50</v>
      </c>
      <c r="I32" s="3"/>
    </row>
    <row r="33" spans="1:9" ht="15">
      <c r="A33" s="3"/>
      <c r="B33" s="3"/>
      <c r="C33" s="3"/>
      <c r="D33" s="3"/>
      <c r="E33" s="3"/>
      <c r="F33" s="3"/>
      <c r="G33" s="19"/>
      <c r="H33" s="19"/>
      <c r="I33" s="3"/>
    </row>
    <row r="34" spans="1:9" ht="15">
      <c r="A34" s="2" t="s">
        <v>36</v>
      </c>
      <c r="B34" s="3"/>
      <c r="C34" s="3"/>
      <c r="D34" s="3"/>
      <c r="E34" s="3"/>
      <c r="F34" s="3"/>
      <c r="G34" s="19"/>
      <c r="H34" s="19"/>
      <c r="I34" s="3"/>
    </row>
    <row r="35" spans="1:9" ht="15" hidden="1">
      <c r="A35" s="3" t="s">
        <v>37</v>
      </c>
      <c r="B35" s="3"/>
      <c r="C35" s="3"/>
      <c r="D35" s="3"/>
      <c r="E35" s="3"/>
      <c r="F35" s="3"/>
      <c r="G35" s="19">
        <v>0</v>
      </c>
      <c r="H35" s="19">
        <v>0</v>
      </c>
      <c r="I35" s="3"/>
    </row>
    <row r="36" spans="1:9" ht="15">
      <c r="A36" s="3" t="s">
        <v>51</v>
      </c>
      <c r="B36" s="3"/>
      <c r="C36" s="3"/>
      <c r="D36" s="3"/>
      <c r="E36" s="3"/>
      <c r="F36" s="3"/>
      <c r="G36" s="19">
        <f>7815-249-5330</f>
        <v>2236</v>
      </c>
      <c r="H36" s="19">
        <f>3625-4370-395</f>
        <v>-1140</v>
      </c>
      <c r="I36" s="3"/>
    </row>
    <row r="37" spans="1:9" ht="15">
      <c r="A37" s="3" t="s">
        <v>3</v>
      </c>
      <c r="B37" s="3"/>
      <c r="C37" s="3"/>
      <c r="D37" s="3"/>
      <c r="E37" s="3"/>
      <c r="F37" s="3"/>
      <c r="G37" s="19">
        <v>0</v>
      </c>
      <c r="H37" s="19">
        <v>16824</v>
      </c>
      <c r="I37" s="3"/>
    </row>
    <row r="38" spans="1:9" ht="15">
      <c r="A38" s="3" t="s">
        <v>4</v>
      </c>
      <c r="B38" s="3"/>
      <c r="C38" s="3"/>
      <c r="D38" s="3"/>
      <c r="E38" s="3"/>
      <c r="F38" s="3"/>
      <c r="G38" s="19">
        <v>134</v>
      </c>
      <c r="H38" s="19">
        <v>38</v>
      </c>
      <c r="I38" s="3"/>
    </row>
    <row r="39" spans="1:9" ht="15">
      <c r="A39" s="3"/>
      <c r="B39" s="3"/>
      <c r="C39" s="3"/>
      <c r="D39" s="3"/>
      <c r="E39" s="3"/>
      <c r="F39" s="3"/>
      <c r="G39" s="18">
        <f>SUM(G35:G38)</f>
        <v>2370</v>
      </c>
      <c r="H39" s="18">
        <f>SUM(H35:H38)</f>
        <v>15722</v>
      </c>
      <c r="I39" s="3"/>
    </row>
    <row r="40" spans="1:9" ht="15">
      <c r="A40" s="3"/>
      <c r="B40" s="3"/>
      <c r="C40" s="3"/>
      <c r="D40" s="3"/>
      <c r="E40" s="3"/>
      <c r="F40" s="3"/>
      <c r="G40" s="19"/>
      <c r="H40" s="19"/>
      <c r="I40" s="3"/>
    </row>
    <row r="41" spans="1:9" ht="15">
      <c r="A41" s="3" t="s">
        <v>38</v>
      </c>
      <c r="B41" s="3"/>
      <c r="C41" s="3"/>
      <c r="D41" s="3"/>
      <c r="E41" s="3"/>
      <c r="F41" s="3"/>
      <c r="G41" s="19">
        <f>G27+G32+G39</f>
        <v>-949</v>
      </c>
      <c r="H41" s="19">
        <f>H27+H32+H39</f>
        <v>16516</v>
      </c>
      <c r="I41" s="3"/>
    </row>
    <row r="42" spans="1:9" ht="15">
      <c r="A42" s="3"/>
      <c r="B42" s="3"/>
      <c r="C42" s="3"/>
      <c r="D42" s="3"/>
      <c r="E42" s="3"/>
      <c r="F42" s="3"/>
      <c r="G42" s="19"/>
      <c r="H42" s="19"/>
      <c r="I42" s="3"/>
    </row>
    <row r="43" spans="1:9" ht="15">
      <c r="A43" s="3" t="s">
        <v>63</v>
      </c>
      <c r="B43" s="3"/>
      <c r="C43" s="3"/>
      <c r="D43" s="3"/>
      <c r="E43" s="3"/>
      <c r="F43" s="3"/>
      <c r="G43" s="19">
        <v>14646</v>
      </c>
      <c r="H43" s="19">
        <v>1318</v>
      </c>
      <c r="I43" s="3"/>
    </row>
    <row r="44" spans="1:9" ht="15">
      <c r="A44" s="3"/>
      <c r="B44" s="3"/>
      <c r="C44" s="3"/>
      <c r="D44" s="3"/>
      <c r="E44" s="3"/>
      <c r="F44" s="3"/>
      <c r="G44" s="19"/>
      <c r="H44" s="19"/>
      <c r="I44" s="3"/>
    </row>
    <row r="45" spans="1:9" ht="15.75" thickBot="1">
      <c r="A45" s="2" t="s">
        <v>64</v>
      </c>
      <c r="B45" s="3"/>
      <c r="C45" s="3"/>
      <c r="D45" s="3"/>
      <c r="E45" s="3"/>
      <c r="F45" s="3"/>
      <c r="G45" s="20">
        <f>G43+G41</f>
        <v>13697</v>
      </c>
      <c r="H45" s="20">
        <f>H41+H43</f>
        <v>17834</v>
      </c>
      <c r="I45" s="3"/>
    </row>
    <row r="46" spans="1:9" ht="15.75" thickTop="1">
      <c r="A46" s="3"/>
      <c r="B46" s="3"/>
      <c r="C46" s="3"/>
      <c r="D46" s="3"/>
      <c r="E46" s="3"/>
      <c r="F46" s="3"/>
      <c r="G46" s="19"/>
      <c r="H46" s="19"/>
      <c r="I46" s="3"/>
    </row>
    <row r="47" spans="1:9" ht="15">
      <c r="A47" s="2" t="s">
        <v>65</v>
      </c>
      <c r="B47" s="2"/>
      <c r="C47" s="2"/>
      <c r="D47" s="2"/>
      <c r="E47" s="3"/>
      <c r="F47" s="3"/>
      <c r="G47" s="19"/>
      <c r="H47" s="19"/>
      <c r="I47" s="3"/>
    </row>
    <row r="48" spans="1:9" ht="15">
      <c r="A48" s="3" t="s">
        <v>52</v>
      </c>
      <c r="B48" s="3"/>
      <c r="C48" s="3"/>
      <c r="D48" s="3"/>
      <c r="E48" s="3"/>
      <c r="F48" s="3"/>
      <c r="G48" s="19">
        <v>14268</v>
      </c>
      <c r="H48" s="19">
        <v>18717</v>
      </c>
      <c r="I48" s="3"/>
    </row>
    <row r="49" spans="1:9" ht="15">
      <c r="A49" s="3" t="s">
        <v>53</v>
      </c>
      <c r="B49" s="3"/>
      <c r="C49" s="3"/>
      <c r="D49" s="3"/>
      <c r="E49" s="3"/>
      <c r="F49" s="3"/>
      <c r="G49" s="19">
        <v>-571</v>
      </c>
      <c r="H49" s="19">
        <v>-883</v>
      </c>
      <c r="I49" s="3"/>
    </row>
    <row r="50" spans="1:9" ht="15.75" thickBot="1">
      <c r="A50" s="3"/>
      <c r="B50" s="3"/>
      <c r="C50" s="3"/>
      <c r="D50" s="3"/>
      <c r="E50" s="3"/>
      <c r="F50" s="3"/>
      <c r="G50" s="20">
        <f>SUM(G48:G49)</f>
        <v>13697</v>
      </c>
      <c r="H50" s="20">
        <f>SUM(H48:H49)</f>
        <v>17834</v>
      </c>
      <c r="I50" s="3"/>
    </row>
    <row r="51" spans="1:9" ht="15.75" thickTop="1">
      <c r="A51" s="3"/>
      <c r="B51" s="3"/>
      <c r="C51" s="3"/>
      <c r="D51" s="3"/>
      <c r="E51" s="3"/>
      <c r="F51" s="3"/>
      <c r="G51" s="35"/>
      <c r="H51" s="35"/>
      <c r="I51" s="3"/>
    </row>
    <row r="52" spans="1:9" ht="15">
      <c r="A52" s="3"/>
      <c r="B52" s="3"/>
      <c r="C52" s="3"/>
      <c r="D52" s="3"/>
      <c r="E52" s="3"/>
      <c r="F52" s="3"/>
      <c r="G52" s="35"/>
      <c r="H52" s="35"/>
      <c r="I52" s="3"/>
    </row>
    <row r="53" spans="1:9" ht="15">
      <c r="A53" s="3"/>
      <c r="B53" s="3"/>
      <c r="C53" s="3"/>
      <c r="D53" s="3"/>
      <c r="E53" s="3"/>
      <c r="F53" s="3"/>
      <c r="G53" s="7"/>
      <c r="H53" s="3"/>
      <c r="I53" s="3"/>
    </row>
    <row r="54" spans="1:9" s="29" customFormat="1" ht="14.25">
      <c r="A54" s="26" t="s">
        <v>62</v>
      </c>
      <c r="B54" s="26"/>
      <c r="C54" s="26"/>
      <c r="D54" s="26"/>
      <c r="E54" s="26"/>
      <c r="F54" s="26"/>
      <c r="G54" s="30"/>
      <c r="H54" s="26"/>
      <c r="I54" s="27"/>
    </row>
    <row r="55" spans="1:9" s="29" customFormat="1" ht="14.25">
      <c r="A55" s="26" t="s">
        <v>19</v>
      </c>
      <c r="B55" s="26"/>
      <c r="C55" s="26"/>
      <c r="D55" s="26"/>
      <c r="E55" s="26"/>
      <c r="F55" s="26"/>
      <c r="G55" s="30"/>
      <c r="H55" s="26"/>
      <c r="I55" s="27"/>
    </row>
  </sheetData>
  <printOptions/>
  <pageMargins left="1.07" right="0.78" top="0.54" bottom="0.43" header="0.37" footer="0.3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K57"/>
  <sheetViews>
    <sheetView workbookViewId="0" topLeftCell="A1">
      <selection activeCell="D21" sqref="D21"/>
    </sheetView>
  </sheetViews>
  <sheetFormatPr defaultColWidth="9.140625" defaultRowHeight="12.75"/>
  <cols>
    <col min="5" max="5" width="12.421875" style="0" customWidth="1"/>
    <col min="6" max="6" width="14.00390625" style="0" customWidth="1"/>
    <col min="7" max="7" width="13.57421875" style="0" customWidth="1"/>
    <col min="8" max="8" width="14.57421875" style="0" customWidth="1"/>
    <col min="9" max="9" width="6.421875" style="0" customWidth="1"/>
  </cols>
  <sheetData>
    <row r="8" spans="1:9" ht="15">
      <c r="A8" s="5" t="s">
        <v>54</v>
      </c>
      <c r="B8" s="5"/>
      <c r="C8" s="5"/>
      <c r="D8" s="5"/>
      <c r="E8" s="5"/>
      <c r="F8" s="3"/>
      <c r="G8" s="3"/>
      <c r="H8" s="3"/>
      <c r="I8" s="3"/>
    </row>
    <row r="9" spans="1:9" ht="15">
      <c r="A9" s="6" t="s">
        <v>69</v>
      </c>
      <c r="B9" s="3"/>
      <c r="C9" s="3"/>
      <c r="D9" s="3"/>
      <c r="E9" s="3"/>
      <c r="F9" s="3"/>
      <c r="G9" s="3"/>
      <c r="H9" s="3"/>
      <c r="I9" s="3"/>
    </row>
    <row r="10" spans="1:9" ht="15">
      <c r="A10" s="6"/>
      <c r="B10" s="3"/>
      <c r="C10" s="3"/>
      <c r="D10" s="3"/>
      <c r="E10" s="3"/>
      <c r="F10" s="3"/>
      <c r="G10" s="3"/>
      <c r="H10" s="3"/>
      <c r="I10" s="3"/>
    </row>
    <row r="11" spans="1:9" ht="15">
      <c r="A11" s="3"/>
      <c r="B11" s="3"/>
      <c r="C11" s="3"/>
      <c r="D11" s="3"/>
      <c r="E11" s="7"/>
      <c r="F11" s="7"/>
      <c r="G11" s="7"/>
      <c r="H11" s="7"/>
      <c r="I11" s="3"/>
    </row>
    <row r="12" spans="1:9" ht="15">
      <c r="A12" s="3"/>
      <c r="B12" s="3"/>
      <c r="C12" s="3"/>
      <c r="D12" s="3"/>
      <c r="E12" s="15" t="s">
        <v>75</v>
      </c>
      <c r="F12" s="16"/>
      <c r="G12" s="15" t="s">
        <v>21</v>
      </c>
      <c r="H12" s="7"/>
      <c r="I12" s="3"/>
    </row>
    <row r="13" spans="1:9" ht="15">
      <c r="A13" s="3"/>
      <c r="B13" s="3"/>
      <c r="C13" s="3"/>
      <c r="D13" s="3"/>
      <c r="E13" s="7"/>
      <c r="F13" s="7" t="s">
        <v>15</v>
      </c>
      <c r="G13" s="7"/>
      <c r="H13" s="7" t="s">
        <v>15</v>
      </c>
      <c r="I13" s="3"/>
    </row>
    <row r="14" spans="1:9" ht="15">
      <c r="A14" s="3"/>
      <c r="B14" s="3"/>
      <c r="C14" s="3"/>
      <c r="D14" s="3"/>
      <c r="E14" s="7" t="s">
        <v>13</v>
      </c>
      <c r="F14" s="7" t="s">
        <v>76</v>
      </c>
      <c r="G14" s="3"/>
      <c r="H14" s="7" t="s">
        <v>76</v>
      </c>
      <c r="I14" s="3"/>
    </row>
    <row r="15" spans="1:9" ht="15">
      <c r="A15" s="3"/>
      <c r="B15" s="3"/>
      <c r="C15" s="3"/>
      <c r="D15" s="3"/>
      <c r="E15" s="7" t="s">
        <v>77</v>
      </c>
      <c r="F15" s="7" t="s">
        <v>16</v>
      </c>
      <c r="G15" s="7" t="s">
        <v>13</v>
      </c>
      <c r="H15" s="7" t="s">
        <v>16</v>
      </c>
      <c r="I15" s="3"/>
    </row>
    <row r="16" spans="1:9" ht="15">
      <c r="A16" s="3"/>
      <c r="B16" s="3"/>
      <c r="C16" s="3"/>
      <c r="D16" s="3"/>
      <c r="E16" s="7" t="s">
        <v>29</v>
      </c>
      <c r="F16" s="7" t="s">
        <v>14</v>
      </c>
      <c r="G16" s="7" t="s">
        <v>55</v>
      </c>
      <c r="H16" s="7" t="s">
        <v>17</v>
      </c>
      <c r="I16" s="3"/>
    </row>
    <row r="17" spans="1:9" ht="15">
      <c r="A17" s="3"/>
      <c r="B17" s="3"/>
      <c r="C17" s="3"/>
      <c r="D17" s="3"/>
      <c r="E17" s="8" t="s">
        <v>22</v>
      </c>
      <c r="F17" s="8" t="s">
        <v>80</v>
      </c>
      <c r="G17" s="8" t="s">
        <v>22</v>
      </c>
      <c r="H17" s="8" t="s">
        <v>80</v>
      </c>
      <c r="I17" s="3"/>
    </row>
    <row r="18" spans="1:9" ht="15">
      <c r="A18" s="3"/>
      <c r="B18" s="3"/>
      <c r="C18" s="3"/>
      <c r="D18" s="3"/>
      <c r="E18" s="9" t="s">
        <v>8</v>
      </c>
      <c r="F18" s="9" t="s">
        <v>8</v>
      </c>
      <c r="G18" s="9" t="s">
        <v>8</v>
      </c>
      <c r="H18" s="9" t="s">
        <v>8</v>
      </c>
      <c r="I18" s="3"/>
    </row>
    <row r="19" spans="1:9" ht="15">
      <c r="A19" s="3"/>
      <c r="B19" s="3"/>
      <c r="C19" s="3"/>
      <c r="D19" s="3"/>
      <c r="E19" s="9"/>
      <c r="F19" s="9"/>
      <c r="G19" s="9"/>
      <c r="H19" s="9"/>
      <c r="I19" s="3"/>
    </row>
    <row r="20" spans="1:11" ht="15">
      <c r="A20" s="2" t="s">
        <v>24</v>
      </c>
      <c r="B20" s="2"/>
      <c r="C20" s="2"/>
      <c r="D20" s="2"/>
      <c r="E20" s="10">
        <v>12747</v>
      </c>
      <c r="F20" s="10">
        <v>12057</v>
      </c>
      <c r="G20" s="10">
        <f>E20+J20</f>
        <v>12747</v>
      </c>
      <c r="H20" s="10">
        <f>F20</f>
        <v>12057</v>
      </c>
      <c r="I20" s="3"/>
      <c r="K20" s="24"/>
    </row>
    <row r="21" spans="1:11" ht="15">
      <c r="A21" s="3"/>
      <c r="B21" s="3"/>
      <c r="C21" s="3"/>
      <c r="D21" s="3"/>
      <c r="E21" s="10"/>
      <c r="F21" s="10"/>
      <c r="G21" s="10"/>
      <c r="H21" s="10"/>
      <c r="I21" s="3"/>
      <c r="K21" s="24"/>
    </row>
    <row r="22" spans="1:11" ht="15">
      <c r="A22" s="3" t="s">
        <v>25</v>
      </c>
      <c r="B22" s="3"/>
      <c r="C22" s="3"/>
      <c r="D22" s="3"/>
      <c r="E22" s="11">
        <f>E24-E20</f>
        <v>-12747</v>
      </c>
      <c r="F22" s="11">
        <v>-11613</v>
      </c>
      <c r="G22" s="11">
        <f>E22</f>
        <v>-12747</v>
      </c>
      <c r="H22" s="11">
        <f>F22</f>
        <v>-11613</v>
      </c>
      <c r="I22" s="3"/>
      <c r="K22" s="24"/>
    </row>
    <row r="23" spans="1:11" ht="15">
      <c r="A23" s="3"/>
      <c r="B23" s="3"/>
      <c r="C23" s="3"/>
      <c r="D23" s="3"/>
      <c r="E23" s="10"/>
      <c r="F23" s="10"/>
      <c r="G23" s="10" t="s">
        <v>9</v>
      </c>
      <c r="H23" s="10"/>
      <c r="I23" s="3"/>
      <c r="K23" s="24"/>
    </row>
    <row r="24" spans="1:11" ht="15">
      <c r="A24" s="2" t="s">
        <v>26</v>
      </c>
      <c r="B24" s="2"/>
      <c r="C24" s="2"/>
      <c r="D24" s="2"/>
      <c r="E24" s="10">
        <f>51+83-134</f>
        <v>0</v>
      </c>
      <c r="F24" s="10">
        <f>F20+F22</f>
        <v>444</v>
      </c>
      <c r="G24" s="10">
        <f>E24</f>
        <v>0</v>
      </c>
      <c r="H24" s="10">
        <f>H20+H22</f>
        <v>444</v>
      </c>
      <c r="I24" s="3"/>
      <c r="K24" s="24"/>
    </row>
    <row r="25" spans="1:11" ht="15">
      <c r="A25" s="3"/>
      <c r="B25" s="3"/>
      <c r="C25" s="3"/>
      <c r="D25" s="3"/>
      <c r="E25" s="10"/>
      <c r="F25" s="10"/>
      <c r="G25" s="10"/>
      <c r="H25" s="10"/>
      <c r="I25" s="3"/>
      <c r="K25" s="24"/>
    </row>
    <row r="26" spans="1:11" ht="15">
      <c r="A26" s="3" t="s">
        <v>27</v>
      </c>
      <c r="B26" s="3"/>
      <c r="C26" s="3"/>
      <c r="D26" s="3"/>
      <c r="E26" s="17">
        <v>-83</v>
      </c>
      <c r="F26" s="17">
        <v>-96.907</v>
      </c>
      <c r="G26" s="17">
        <f>E26+J26</f>
        <v>-83</v>
      </c>
      <c r="H26" s="17">
        <f>F26</f>
        <v>-96.907</v>
      </c>
      <c r="I26" s="3"/>
      <c r="K26" s="24"/>
    </row>
    <row r="27" spans="1:11" ht="15">
      <c r="A27" s="3"/>
      <c r="B27" s="3"/>
      <c r="C27" s="3"/>
      <c r="D27" s="3"/>
      <c r="E27" s="10"/>
      <c r="F27" s="10"/>
      <c r="G27" s="10"/>
      <c r="H27" s="10"/>
      <c r="I27" s="3"/>
      <c r="K27" s="24"/>
    </row>
    <row r="28" spans="1:11" ht="15">
      <c r="A28" s="3" t="s">
        <v>81</v>
      </c>
      <c r="B28" s="3"/>
      <c r="C28" s="3"/>
      <c r="D28" s="3"/>
      <c r="E28" s="11">
        <v>134</v>
      </c>
      <c r="F28" s="11">
        <v>38</v>
      </c>
      <c r="G28" s="11">
        <f>E28</f>
        <v>134</v>
      </c>
      <c r="H28" s="11">
        <f>F28</f>
        <v>38</v>
      </c>
      <c r="I28" s="3"/>
      <c r="K28" s="24"/>
    </row>
    <row r="29" spans="1:11" ht="15">
      <c r="A29" s="3"/>
      <c r="B29" s="3"/>
      <c r="C29" s="3"/>
      <c r="D29" s="3"/>
      <c r="E29" s="10"/>
      <c r="F29" s="10"/>
      <c r="G29" s="10"/>
      <c r="H29" s="10"/>
      <c r="I29" s="3"/>
      <c r="K29" s="24"/>
    </row>
    <row r="30" spans="1:11" ht="15">
      <c r="A30" s="2" t="s">
        <v>12</v>
      </c>
      <c r="B30" s="2"/>
      <c r="C30" s="2"/>
      <c r="D30" s="2"/>
      <c r="E30" s="10">
        <f>E24+E26+E28</f>
        <v>51</v>
      </c>
      <c r="F30" s="10">
        <f>SUM(F24:F28)</f>
        <v>385.093</v>
      </c>
      <c r="G30" s="10">
        <f>G24+G26+G28</f>
        <v>51</v>
      </c>
      <c r="H30" s="10">
        <f>H24+H26+H28</f>
        <v>385.093</v>
      </c>
      <c r="I30" s="3"/>
      <c r="K30" s="24"/>
    </row>
    <row r="31" spans="1:11" ht="15">
      <c r="A31" s="3"/>
      <c r="B31" s="3"/>
      <c r="C31" s="3"/>
      <c r="D31" s="3"/>
      <c r="E31" s="10"/>
      <c r="F31" s="10"/>
      <c r="G31" s="10"/>
      <c r="H31" s="10"/>
      <c r="I31" s="3"/>
      <c r="K31" s="24"/>
    </row>
    <row r="32" spans="1:11" ht="15">
      <c r="A32" s="3" t="s">
        <v>20</v>
      </c>
      <c r="B32" s="3"/>
      <c r="C32" s="3"/>
      <c r="D32" s="3"/>
      <c r="E32" s="11">
        <v>14</v>
      </c>
      <c r="F32" s="11">
        <v>115.5279</v>
      </c>
      <c r="G32" s="11">
        <f>E32+J32</f>
        <v>14</v>
      </c>
      <c r="H32" s="11">
        <f>F32</f>
        <v>115.5279</v>
      </c>
      <c r="I32" s="3"/>
      <c r="K32" s="24"/>
    </row>
    <row r="33" spans="1:11" ht="15">
      <c r="A33" s="3"/>
      <c r="B33" s="3"/>
      <c r="C33" s="3"/>
      <c r="D33" s="3"/>
      <c r="E33" s="10"/>
      <c r="F33" s="10"/>
      <c r="G33" s="10"/>
      <c r="H33" s="10"/>
      <c r="I33" s="3"/>
      <c r="K33" s="24"/>
    </row>
    <row r="34" spans="1:11" ht="15">
      <c r="A34" s="2" t="s">
        <v>28</v>
      </c>
      <c r="B34" s="2"/>
      <c r="C34" s="2"/>
      <c r="D34" s="2"/>
      <c r="E34" s="11">
        <f>E30-E32</f>
        <v>37</v>
      </c>
      <c r="F34" s="11">
        <f>F30-F32</f>
        <v>269.56510000000003</v>
      </c>
      <c r="G34" s="11">
        <f>G30-G32</f>
        <v>37</v>
      </c>
      <c r="H34" s="11">
        <f>H30-H32</f>
        <v>269.56510000000003</v>
      </c>
      <c r="I34" s="3"/>
      <c r="K34" s="24"/>
    </row>
    <row r="35" spans="1:11" ht="15">
      <c r="A35" s="3"/>
      <c r="B35" s="3"/>
      <c r="C35" s="3"/>
      <c r="D35" s="3"/>
      <c r="E35" s="3"/>
      <c r="F35" s="3"/>
      <c r="G35" s="3"/>
      <c r="H35" s="3"/>
      <c r="I35" s="3"/>
      <c r="K35" s="24"/>
    </row>
    <row r="36" spans="1:11" ht="15.75" thickBot="1">
      <c r="A36" s="2" t="s">
        <v>60</v>
      </c>
      <c r="B36" s="2"/>
      <c r="C36" s="2"/>
      <c r="D36" s="2"/>
      <c r="E36" s="12">
        <f>E34</f>
        <v>37</v>
      </c>
      <c r="F36" s="12">
        <v>269.56510000000003</v>
      </c>
      <c r="G36" s="12">
        <f>G34</f>
        <v>37</v>
      </c>
      <c r="H36" s="12">
        <f>H34</f>
        <v>269.56510000000003</v>
      </c>
      <c r="I36" s="3"/>
      <c r="K36" s="24"/>
    </row>
    <row r="37" spans="1:11" ht="15.75" thickTop="1">
      <c r="A37" s="3"/>
      <c r="B37" s="3"/>
      <c r="C37" s="3"/>
      <c r="D37" s="3"/>
      <c r="E37" s="3"/>
      <c r="F37" s="3"/>
      <c r="G37" s="3"/>
      <c r="H37" s="3"/>
      <c r="I37" s="3"/>
      <c r="K37" s="24"/>
    </row>
    <row r="38" spans="1:11" ht="15">
      <c r="A38" s="3" t="s">
        <v>56</v>
      </c>
      <c r="B38" s="3"/>
      <c r="C38" s="3"/>
      <c r="D38" s="3"/>
      <c r="E38" s="25">
        <f>E36/40780</f>
        <v>0.0009073075036782737</v>
      </c>
      <c r="F38" s="13">
        <v>0.7554546346248162</v>
      </c>
      <c r="G38" s="25">
        <f>E38</f>
        <v>0.0009073075036782737</v>
      </c>
      <c r="H38" s="13">
        <f>F38</f>
        <v>0.7554546346248162</v>
      </c>
      <c r="I38" s="3"/>
      <c r="K38" s="24"/>
    </row>
    <row r="39" spans="1:11" ht="15">
      <c r="A39" s="3" t="s">
        <v>57</v>
      </c>
      <c r="B39" s="3"/>
      <c r="C39" s="3"/>
      <c r="D39" s="3"/>
      <c r="E39" s="14" t="s">
        <v>58</v>
      </c>
      <c r="F39" s="14" t="s">
        <v>58</v>
      </c>
      <c r="G39" s="14" t="s">
        <v>58</v>
      </c>
      <c r="H39" s="14" t="s">
        <v>58</v>
      </c>
      <c r="I39" s="3"/>
      <c r="K39" s="24"/>
    </row>
    <row r="40" spans="1:11" ht="15">
      <c r="A40" s="3"/>
      <c r="B40" s="3"/>
      <c r="C40" s="3"/>
      <c r="D40" s="3"/>
      <c r="E40" s="3"/>
      <c r="F40" s="3"/>
      <c r="G40" s="3"/>
      <c r="H40" s="3"/>
      <c r="I40" s="3"/>
      <c r="K40" s="24"/>
    </row>
    <row r="41" spans="1:11" ht="15">
      <c r="A41" s="3"/>
      <c r="B41" s="3"/>
      <c r="C41" s="3"/>
      <c r="D41" s="3"/>
      <c r="E41" s="3"/>
      <c r="F41" s="3"/>
      <c r="G41" s="3"/>
      <c r="H41" s="3"/>
      <c r="I41" s="3"/>
      <c r="K41" s="24"/>
    </row>
    <row r="42" spans="1:11" ht="15">
      <c r="A42" s="3"/>
      <c r="B42" s="3"/>
      <c r="C42" s="3"/>
      <c r="D42" s="3"/>
      <c r="E42" s="3"/>
      <c r="F42" s="3"/>
      <c r="G42" s="3"/>
      <c r="H42" s="3"/>
      <c r="I42" s="3"/>
      <c r="K42" s="24"/>
    </row>
    <row r="43" spans="1:11" ht="15">
      <c r="A43" s="2" t="s">
        <v>83</v>
      </c>
      <c r="B43" s="2"/>
      <c r="C43" s="2"/>
      <c r="D43" s="2"/>
      <c r="E43" s="2"/>
      <c r="F43" s="2"/>
      <c r="G43" s="2"/>
      <c r="H43" s="2"/>
      <c r="I43" s="3"/>
      <c r="K43" s="24"/>
    </row>
    <row r="44" spans="1:9" ht="15">
      <c r="A44" s="2" t="s">
        <v>19</v>
      </c>
      <c r="B44" s="2"/>
      <c r="C44" s="2"/>
      <c r="D44" s="2"/>
      <c r="E44" s="2"/>
      <c r="F44" s="2"/>
      <c r="G44" s="2"/>
      <c r="H44" s="2"/>
      <c r="I44" s="3"/>
    </row>
    <row r="50" spans="1:6" ht="12.75">
      <c r="A50" s="1"/>
      <c r="D50" s="24"/>
      <c r="F50" s="1"/>
    </row>
    <row r="53" ht="12.75">
      <c r="A53" s="1"/>
    </row>
    <row r="55" ht="12.75">
      <c r="D55" s="24"/>
    </row>
    <row r="57" ht="12.75">
      <c r="D57" s="24"/>
    </row>
  </sheetData>
  <printOptions/>
  <pageMargins left="0.44" right="0.2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CIC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 BERHAD</dc:creator>
  <cp:keywords/>
  <dc:description/>
  <cp:lastModifiedBy>user</cp:lastModifiedBy>
  <cp:lastPrinted>2005-05-30T01:27:48Z</cp:lastPrinted>
  <dcterms:created xsi:type="dcterms:W3CDTF">1997-11-23T08:10:47Z</dcterms:created>
  <dcterms:modified xsi:type="dcterms:W3CDTF">2005-05-30T09:41:26Z</dcterms:modified>
  <cp:category/>
  <cp:version/>
  <cp:contentType/>
  <cp:contentStatus/>
</cp:coreProperties>
</file>