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35" windowWidth="7005" windowHeight="6540" activeTab="0"/>
  </bookViews>
  <sheets>
    <sheet name="Income" sheetId="1" r:id="rId1"/>
    <sheet name="BSheet" sheetId="2" r:id="rId2"/>
    <sheet name="Equity" sheetId="3" r:id="rId3"/>
    <sheet name="Cashflow" sheetId="4" r:id="rId4"/>
  </sheets>
  <definedNames>
    <definedName name="_xlnm.Print_Area" localSheetId="1">'BSheet'!$A$1:$H$82</definedName>
    <definedName name="_xlnm.Print_Area" localSheetId="3">'Cashflow'!$A$1:$J$55</definedName>
    <definedName name="_xlnm.Print_Area" localSheetId="2">'Equity'!$A$1:$M$50</definedName>
    <definedName name="_xlnm.Print_Area" localSheetId="0">'Income'!$A$1:$I$56</definedName>
  </definedNames>
  <calcPr fullCalcOnLoad="1"/>
</workbook>
</file>

<file path=xl/sharedStrings.xml><?xml version="1.0" encoding="utf-8"?>
<sst xmlns="http://schemas.openxmlformats.org/spreadsheetml/2006/main" count="159" uniqueCount="122">
  <si>
    <t>CONDENSED CONSOLIDATED INCOME STATEMENTS</t>
  </si>
  <si>
    <t>Current</t>
  </si>
  <si>
    <t>Qtr Ended</t>
  </si>
  <si>
    <t>Comparative</t>
  </si>
  <si>
    <t>Cumulative</t>
  </si>
  <si>
    <t xml:space="preserve">to </t>
  </si>
  <si>
    <t>(RM'000)</t>
  </si>
  <si>
    <t>Revenue</t>
  </si>
  <si>
    <t>Finance Costs</t>
  </si>
  <si>
    <t>Minority Interest</t>
  </si>
  <si>
    <t>EPS - Basic (sen)</t>
  </si>
  <si>
    <t>EPS - Diluted (sen)</t>
  </si>
  <si>
    <t>COMPUTER FORMS (MALAYSIA) BERHAD</t>
  </si>
  <si>
    <t>CONDENSED CONSOLIDATED BALANCE SHEET</t>
  </si>
  <si>
    <t>Inventories</t>
  </si>
  <si>
    <t>As At</t>
  </si>
  <si>
    <t>(THE CONDENSED CONSOLIDATED BALANCE SHEET SHOULD BE READ IN CONJUNCTION WITH</t>
  </si>
  <si>
    <t>Interest Income</t>
  </si>
  <si>
    <t>Interest paid</t>
  </si>
  <si>
    <t>NET INCREASE/DECREASE IN CASH</t>
  </si>
  <si>
    <t>CASH AT BEGINNING OF FINANCIAL YEAR</t>
  </si>
  <si>
    <t>CASH AT END OF PERIOD</t>
  </si>
  <si>
    <t>CONDENSED CONSOLIDATED CASHFLOW STATEMENTS</t>
  </si>
  <si>
    <t>ended</t>
  </si>
  <si>
    <t xml:space="preserve">(THE CONDENSED CONSOLIDATED CASHFLOW STATEMENTS SHOULD BE READ IN CONJUNCTION </t>
  </si>
  <si>
    <t>Adjustments for:</t>
  </si>
  <si>
    <t>Cash inflows from operations</t>
  </si>
  <si>
    <t>Working capital changes:</t>
  </si>
  <si>
    <t>Net cash outflows from operating activities</t>
  </si>
  <si>
    <t>CASHFLOWS FROM OPERATING ACTIVITIES</t>
  </si>
  <si>
    <t>CASHFLOWS FROM INVESTING ACTIVITIES</t>
  </si>
  <si>
    <t>CASHFLOWS FROM FINANCING ACTIVITIES</t>
  </si>
  <si>
    <t>CONDENSED CONSOLIDATED STATEMENTS OF CHANGES IN EQUITY</t>
  </si>
  <si>
    <t>Share</t>
  </si>
  <si>
    <t>Total</t>
  </si>
  <si>
    <t>Current Assets</t>
  </si>
  <si>
    <t>(The figures are unaudited)</t>
  </si>
  <si>
    <t>Non-cash items</t>
  </si>
  <si>
    <t>Non-operational items</t>
  </si>
  <si>
    <t>Net change in current assets</t>
  </si>
  <si>
    <t>Net change in current liabilities</t>
  </si>
  <si>
    <t>Reserve</t>
  </si>
  <si>
    <t>COMPUTER FORMS (MALAYSIA) BHD</t>
  </si>
  <si>
    <t>(THE CONDENSED CONSOLIDATED INCOME STATEMENTS SHOULD BE READ IN CONJUNCTION WITH</t>
  </si>
  <si>
    <t>Profit/(loss) Before Tax</t>
  </si>
  <si>
    <t>Profit/(loss) After Tax</t>
  </si>
  <si>
    <t>Net Profit/(loss)  For The Period</t>
  </si>
  <si>
    <t>Operating profit before working capital changes</t>
  </si>
  <si>
    <t>Net Inflows/(outflows) from Investing Activities</t>
  </si>
  <si>
    <t xml:space="preserve">Profit/(Loss) before tax </t>
  </si>
  <si>
    <t>`</t>
  </si>
  <si>
    <t xml:space="preserve">(THE CONDENSED CONSOLIDATED STATEMENTS OF CHANGES IN EQUITY SHOULD BE READ </t>
  </si>
  <si>
    <t>Net Inflows/(outflows) from Financing Activities</t>
  </si>
  <si>
    <t>Net Asset per Share (RM)</t>
  </si>
  <si>
    <t>FY 2007</t>
  </si>
  <si>
    <t>Cost of Sales</t>
  </si>
  <si>
    <t>Other Income</t>
  </si>
  <si>
    <t>Gross Profit</t>
  </si>
  <si>
    <t>Administrative Expenses</t>
  </si>
  <si>
    <t>Selling and Marketing Expenses</t>
  </si>
  <si>
    <t>Other Expenses</t>
  </si>
  <si>
    <t>Attributable to:</t>
  </si>
  <si>
    <t>Equity Holders of the parent</t>
  </si>
  <si>
    <t>Income tax expenses</t>
  </si>
  <si>
    <t>ASSETS</t>
  </si>
  <si>
    <t>Non-current assets</t>
  </si>
  <si>
    <t>Property, plant and equipment</t>
  </si>
  <si>
    <t>Goodwill</t>
  </si>
  <si>
    <t>Prepaid lease payments</t>
  </si>
  <si>
    <t>Financial Assets at Fair Value</t>
  </si>
  <si>
    <t>Trade receivables</t>
  </si>
  <si>
    <t>Other receivables</t>
  </si>
  <si>
    <t>Tax recoverable</t>
  </si>
  <si>
    <t>Total Assets</t>
  </si>
  <si>
    <t>EQUITY AND LIABILITIES</t>
  </si>
  <si>
    <t>Equity attributable to equity holders of the parent</t>
  </si>
  <si>
    <t>Share Capital</t>
  </si>
  <si>
    <t>Retained Earnings</t>
  </si>
  <si>
    <t>Total Equity</t>
  </si>
  <si>
    <t>Non-current liabilities</t>
  </si>
  <si>
    <t>Current liabilities</t>
  </si>
  <si>
    <t>Short-term borrowings</t>
  </si>
  <si>
    <t>Trade Payables</t>
  </si>
  <si>
    <t>Other Payables</t>
  </si>
  <si>
    <t>Total current liabilities</t>
  </si>
  <si>
    <t>Total liabilities</t>
  </si>
  <si>
    <t>Total equity and liabilities</t>
  </si>
  <si>
    <t>Other reserves</t>
  </si>
  <si>
    <t>Long-term borrowings</t>
  </si>
  <si>
    <t>Deferred Tax</t>
  </si>
  <si>
    <t>Total non-current liabilties</t>
  </si>
  <si>
    <t>Fixed Deposit</t>
  </si>
  <si>
    <t>Cash and bank balances</t>
  </si>
  <si>
    <t>&lt;---------------------------------------</t>
  </si>
  <si>
    <t>Attributable to Equity Holdings of Parent</t>
  </si>
  <si>
    <t>---------------------------------------&gt;</t>
  </si>
  <si>
    <t>Minority</t>
  </si>
  <si>
    <t>Non - Distributable</t>
  </si>
  <si>
    <t>Distributable</t>
  </si>
  <si>
    <t>Interest</t>
  </si>
  <si>
    <t>Revaluation</t>
  </si>
  <si>
    <t xml:space="preserve">Retained </t>
  </si>
  <si>
    <t>Capital</t>
  </si>
  <si>
    <t>Earnings</t>
  </si>
  <si>
    <t>As at I April 2006</t>
  </si>
  <si>
    <t>Effects of Adopting</t>
  </si>
  <si>
    <t>FRS 3</t>
  </si>
  <si>
    <t>FY 2008</t>
  </si>
  <si>
    <t>31 Mar 07</t>
  </si>
  <si>
    <t>THE ANNUAL FINANCIAL REPORT FOR THE YEAR ENDED 31 MARCH 2007)</t>
  </si>
  <si>
    <t>IN CONJUNCTION WITH THE ANNUAL FINANCIAL REPORT FOR THE YEAR ENDED 31 MARCH 2007)</t>
  </si>
  <si>
    <t>As at I April 2007</t>
  </si>
  <si>
    <t>Profit/(loss) For the Period</t>
  </si>
  <si>
    <t>FOR THE QUARTER ENDED 30 SEPTEMBER 2007</t>
  </si>
  <si>
    <t>AS AT 30 SEPTEMBER 2007</t>
  </si>
  <si>
    <t>30 Sep 07</t>
  </si>
  <si>
    <t>FOR THE 6 MONTHS ENDED 30 SEPTEMBER 2007</t>
  </si>
  <si>
    <t>30 Sep 06</t>
  </si>
  <si>
    <t>6 months</t>
  </si>
  <si>
    <t>At 30 September 2006</t>
  </si>
  <si>
    <t>At 30 September 2007</t>
  </si>
  <si>
    <t>Tax (paid)/Refunded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</si>
</sst>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* #,##0_);_(* \(#,##0\);_(* &quot;-&quot;??_);_(@_)"/>
    <numFmt numFmtId="166" formatCode="#,##0.0_);\(#,##0.0\)"/>
    <numFmt numFmtId="167" formatCode="#,##0.000_);\(#,##0.000\)"/>
    <numFmt numFmtId="168" formatCode="#,##0.0000_);\(#,##0.00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quotePrefix="1">
      <alignment horizontal="righ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/>
    </xf>
    <xf numFmtId="0" fontId="0" fillId="0" borderId="1" xfId="0" applyBorder="1" applyAlignment="1" quotePrefix="1">
      <alignment horizontal="right"/>
    </xf>
    <xf numFmtId="0" fontId="1" fillId="0" borderId="0" xfId="0" applyFont="1" applyAlignment="1" quotePrefix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tabSelected="1" workbookViewId="0" topLeftCell="A1">
      <selection activeCell="A19" sqref="A19"/>
    </sheetView>
  </sheetViews>
  <sheetFormatPr defaultColWidth="9.140625" defaultRowHeight="12.75"/>
  <cols>
    <col min="2" max="2" width="18.7109375" style="0" customWidth="1"/>
    <col min="3" max="3" width="11.7109375" style="0" customWidth="1"/>
    <col min="4" max="4" width="5.7109375" style="0" customWidth="1"/>
    <col min="5" max="5" width="11.7109375" style="0" customWidth="1"/>
    <col min="6" max="6" width="5.7109375" style="0" customWidth="1"/>
    <col min="7" max="7" width="11.7109375" style="0" customWidth="1"/>
    <col min="8" max="8" width="5.7109375" style="0" customWidth="1"/>
    <col min="9" max="9" width="11.7109375" style="0" customWidth="1"/>
  </cols>
  <sheetData>
    <row r="2" ht="12.75">
      <c r="A2" s="1" t="s">
        <v>42</v>
      </c>
    </row>
    <row r="3" ht="12.75">
      <c r="A3" s="1" t="s">
        <v>0</v>
      </c>
    </row>
    <row r="4" ht="12.75">
      <c r="A4" s="1" t="s">
        <v>113</v>
      </c>
    </row>
    <row r="5" ht="12.75">
      <c r="A5" s="18" t="s">
        <v>36</v>
      </c>
    </row>
    <row r="6" ht="12.75">
      <c r="A6" s="1"/>
    </row>
    <row r="7" spans="1:9" ht="12.75">
      <c r="A7" s="2"/>
      <c r="C7" s="6" t="s">
        <v>107</v>
      </c>
      <c r="D7" s="6"/>
      <c r="E7" s="6" t="s">
        <v>54</v>
      </c>
      <c r="F7" s="6"/>
      <c r="G7" s="6" t="s">
        <v>107</v>
      </c>
      <c r="H7" s="6"/>
      <c r="I7" s="6" t="s">
        <v>54</v>
      </c>
    </row>
    <row r="8" spans="3:9" ht="12.75">
      <c r="C8" s="8" t="s">
        <v>1</v>
      </c>
      <c r="D8" s="8"/>
      <c r="E8" s="8" t="s">
        <v>3</v>
      </c>
      <c r="F8" s="8"/>
      <c r="G8" s="8" t="s">
        <v>1</v>
      </c>
      <c r="H8" s="8"/>
      <c r="I8" s="8" t="s">
        <v>3</v>
      </c>
    </row>
    <row r="9" spans="3:9" ht="12.75">
      <c r="C9" s="8" t="s">
        <v>2</v>
      </c>
      <c r="D9" s="8"/>
      <c r="E9" s="8" t="s">
        <v>2</v>
      </c>
      <c r="F9" s="8"/>
      <c r="G9" s="7" t="s">
        <v>118</v>
      </c>
      <c r="H9" s="8"/>
      <c r="I9" s="7" t="s">
        <v>118</v>
      </c>
    </row>
    <row r="10" spans="3:9" ht="12.75">
      <c r="C10" s="15" t="s">
        <v>115</v>
      </c>
      <c r="D10" s="8"/>
      <c r="E10" s="15" t="s">
        <v>117</v>
      </c>
      <c r="F10" s="8"/>
      <c r="G10" s="8" t="s">
        <v>4</v>
      </c>
      <c r="H10" s="8"/>
      <c r="I10" s="8" t="s">
        <v>4</v>
      </c>
    </row>
    <row r="11" spans="6:9" ht="12.75">
      <c r="F11" s="8"/>
      <c r="G11" s="8" t="s">
        <v>5</v>
      </c>
      <c r="H11" s="8"/>
      <c r="I11" s="8" t="s">
        <v>5</v>
      </c>
    </row>
    <row r="12" spans="6:9" ht="12.75">
      <c r="F12" s="8"/>
      <c r="G12" s="15" t="s">
        <v>115</v>
      </c>
      <c r="H12" s="8"/>
      <c r="I12" s="15" t="s">
        <v>117</v>
      </c>
    </row>
    <row r="13" spans="3:9" ht="12.75">
      <c r="C13" s="16" t="s">
        <v>6</v>
      </c>
      <c r="D13" s="8"/>
      <c r="E13" s="16" t="s">
        <v>6</v>
      </c>
      <c r="F13" s="8"/>
      <c r="G13" s="16" t="s">
        <v>6</v>
      </c>
      <c r="H13" s="8"/>
      <c r="I13" s="16" t="s">
        <v>6</v>
      </c>
    </row>
    <row r="16" spans="1:9" ht="12.75">
      <c r="A16" t="s">
        <v>7</v>
      </c>
      <c r="C16" s="4">
        <v>11374</v>
      </c>
      <c r="D16" s="4"/>
      <c r="E16" s="4">
        <v>10435</v>
      </c>
      <c r="F16" s="4"/>
      <c r="G16" s="4">
        <v>20935</v>
      </c>
      <c r="H16" s="4"/>
      <c r="I16" s="4">
        <v>18527</v>
      </c>
    </row>
    <row r="17" spans="3:9" ht="12.75">
      <c r="C17" s="4"/>
      <c r="D17" s="4"/>
      <c r="E17" s="4"/>
      <c r="F17" s="4"/>
      <c r="G17" s="4"/>
      <c r="H17" s="4"/>
      <c r="I17" s="4"/>
    </row>
    <row r="18" spans="1:9" ht="12.75">
      <c r="A18" t="s">
        <v>55</v>
      </c>
      <c r="C18" s="4">
        <v>-9720</v>
      </c>
      <c r="D18" s="4"/>
      <c r="E18" s="4">
        <v>-8184</v>
      </c>
      <c r="F18" s="4"/>
      <c r="G18" s="4">
        <v>-17780</v>
      </c>
      <c r="H18" s="4"/>
      <c r="I18" s="4">
        <v>-14758</v>
      </c>
    </row>
    <row r="19" spans="3:9" ht="12.75">
      <c r="C19" s="5"/>
      <c r="D19" s="4"/>
      <c r="E19" s="5"/>
      <c r="F19" s="4"/>
      <c r="G19" s="5"/>
      <c r="H19" s="4"/>
      <c r="I19" s="5"/>
    </row>
    <row r="20" spans="1:9" ht="12.75">
      <c r="A20" t="s">
        <v>57</v>
      </c>
      <c r="C20" s="4">
        <f>SUM(C16:C19)</f>
        <v>1654</v>
      </c>
      <c r="D20" s="4"/>
      <c r="E20" s="4">
        <f>SUM(E16:E19)</f>
        <v>2251</v>
      </c>
      <c r="F20" s="4"/>
      <c r="G20" s="4">
        <f>SUM(G16:G19)</f>
        <v>3155</v>
      </c>
      <c r="H20" s="4"/>
      <c r="I20" s="4">
        <f>SUM(I16:I19)</f>
        <v>3769</v>
      </c>
    </row>
    <row r="21" spans="3:9" ht="12.75">
      <c r="C21" s="4"/>
      <c r="D21" s="4"/>
      <c r="E21" s="4"/>
      <c r="F21" s="4"/>
      <c r="G21" s="4"/>
      <c r="H21" s="4"/>
      <c r="I21" s="4"/>
    </row>
    <row r="22" spans="1:9" ht="12.75">
      <c r="A22" t="s">
        <v>56</v>
      </c>
      <c r="C22" s="4">
        <v>104</v>
      </c>
      <c r="D22" s="4"/>
      <c r="E22" s="4">
        <v>142</v>
      </c>
      <c r="F22" s="4"/>
      <c r="G22" s="4">
        <v>195</v>
      </c>
      <c r="H22" s="4"/>
      <c r="I22" s="4">
        <v>218</v>
      </c>
    </row>
    <row r="23" spans="3:9" ht="12.75">
      <c r="C23" s="4"/>
      <c r="D23" s="4"/>
      <c r="E23" s="4"/>
      <c r="F23" s="4"/>
      <c r="G23" s="4"/>
      <c r="H23" s="4"/>
      <c r="I23" s="4"/>
    </row>
    <row r="24" spans="1:9" ht="12.75">
      <c r="A24" t="s">
        <v>58</v>
      </c>
      <c r="C24" s="4">
        <v>-493</v>
      </c>
      <c r="D24" s="4"/>
      <c r="E24" s="4">
        <v>-532</v>
      </c>
      <c r="F24" s="4"/>
      <c r="G24" s="4">
        <v>-898</v>
      </c>
      <c r="H24" s="4"/>
      <c r="I24" s="4">
        <v>-970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59</v>
      </c>
      <c r="C26" s="4">
        <v>-566</v>
      </c>
      <c r="D26" s="4"/>
      <c r="E26" s="4">
        <v>-529</v>
      </c>
      <c r="F26" s="4"/>
      <c r="G26" s="4">
        <v>-1210</v>
      </c>
      <c r="H26" s="4"/>
      <c r="I26" s="4">
        <v>-1090</v>
      </c>
    </row>
    <row r="27" spans="3:9" ht="12.75">
      <c r="C27" s="4"/>
      <c r="D27" s="4"/>
      <c r="E27" s="4"/>
      <c r="F27" s="4"/>
      <c r="G27" s="4"/>
      <c r="H27" s="4"/>
      <c r="I27" s="4"/>
    </row>
    <row r="28" spans="1:9" ht="12.75">
      <c r="A28" t="s">
        <v>60</v>
      </c>
      <c r="C28" s="4">
        <v>-385</v>
      </c>
      <c r="D28" s="4"/>
      <c r="E28" s="4">
        <v>-374</v>
      </c>
      <c r="F28" s="4"/>
      <c r="G28" s="4">
        <v>-761</v>
      </c>
      <c r="H28" s="4"/>
      <c r="I28" s="4">
        <v>-765</v>
      </c>
    </row>
    <row r="29" spans="3:9" ht="12.75">
      <c r="C29" s="4"/>
      <c r="D29" s="4"/>
      <c r="E29" s="4"/>
      <c r="F29" s="4"/>
      <c r="G29" s="4"/>
      <c r="H29" s="4"/>
      <c r="I29" s="4"/>
    </row>
    <row r="30" spans="1:9" ht="12.75">
      <c r="A30" t="s">
        <v>8</v>
      </c>
      <c r="C30" s="4">
        <v>-478</v>
      </c>
      <c r="D30" s="4"/>
      <c r="E30" s="4">
        <v>-463</v>
      </c>
      <c r="F30" s="4"/>
      <c r="G30" s="4">
        <v>-988</v>
      </c>
      <c r="H30" s="4"/>
      <c r="I30" s="4">
        <v>-941</v>
      </c>
    </row>
    <row r="31" spans="3:9" ht="12.75">
      <c r="C31" s="5"/>
      <c r="D31" s="4"/>
      <c r="E31" s="5"/>
      <c r="F31" s="4"/>
      <c r="G31" s="5"/>
      <c r="H31" s="4"/>
      <c r="I31" s="5"/>
    </row>
    <row r="32" spans="1:9" ht="12.75">
      <c r="A32" t="s">
        <v>44</v>
      </c>
      <c r="C32" s="4">
        <f>SUM(C20:C31)</f>
        <v>-164</v>
      </c>
      <c r="D32" s="4"/>
      <c r="E32" s="4">
        <f>SUM(E20:E31)</f>
        <v>495</v>
      </c>
      <c r="F32" s="4"/>
      <c r="G32" s="4">
        <f>SUM(G20:G31)</f>
        <v>-507</v>
      </c>
      <c r="H32" s="4"/>
      <c r="I32" s="4">
        <f>SUM(I20:I31)</f>
        <v>221</v>
      </c>
    </row>
    <row r="33" spans="3:9" ht="12.75">
      <c r="C33" s="4"/>
      <c r="D33" s="4"/>
      <c r="E33" s="4"/>
      <c r="F33" s="4"/>
      <c r="G33" s="4"/>
      <c r="H33" s="4"/>
      <c r="I33" s="4"/>
    </row>
    <row r="34" spans="1:9" ht="12.75">
      <c r="A34" t="s">
        <v>63</v>
      </c>
      <c r="C34" s="4">
        <v>-68</v>
      </c>
      <c r="D34" s="4"/>
      <c r="E34" s="4">
        <v>-53</v>
      </c>
      <c r="F34" s="4"/>
      <c r="G34" s="4">
        <v>-123</v>
      </c>
      <c r="H34" s="4"/>
      <c r="I34" s="4">
        <v>-214</v>
      </c>
    </row>
    <row r="35" spans="3:9" ht="12.75">
      <c r="C35" s="5"/>
      <c r="D35" s="4"/>
      <c r="E35" s="5"/>
      <c r="F35" s="4"/>
      <c r="G35" s="5"/>
      <c r="H35" s="4"/>
      <c r="I35" s="5"/>
    </row>
    <row r="36" spans="1:9" ht="13.5" thickBot="1">
      <c r="A36" t="s">
        <v>45</v>
      </c>
      <c r="C36" s="24">
        <f>SUM(C32:C35)</f>
        <v>-232</v>
      </c>
      <c r="D36" s="4"/>
      <c r="E36" s="24">
        <f>SUM(E32:E35)</f>
        <v>442</v>
      </c>
      <c r="F36" s="4"/>
      <c r="G36" s="24">
        <f>SUM(G32:G35)</f>
        <v>-630</v>
      </c>
      <c r="H36" s="4"/>
      <c r="I36" s="24">
        <f>SUM(I32:I35)</f>
        <v>7</v>
      </c>
    </row>
    <row r="37" spans="3:9" ht="12.75">
      <c r="C37" s="4"/>
      <c r="D37" s="4"/>
      <c r="E37" s="4"/>
      <c r="F37" s="4"/>
      <c r="G37" s="4"/>
      <c r="H37" s="4"/>
      <c r="I37" s="4"/>
    </row>
    <row r="38" spans="3:9" ht="12.75">
      <c r="C38" s="4"/>
      <c r="D38" s="4"/>
      <c r="E38" s="4"/>
      <c r="F38" s="4"/>
      <c r="G38" s="4"/>
      <c r="H38" s="4"/>
      <c r="I38" s="4"/>
    </row>
    <row r="39" spans="1:9" ht="12.75">
      <c r="A39" t="s">
        <v>61</v>
      </c>
      <c r="C39" s="4"/>
      <c r="D39" s="4"/>
      <c r="E39" s="4"/>
      <c r="F39" s="4"/>
      <c r="G39" s="4"/>
      <c r="H39" s="4"/>
      <c r="I39" s="4"/>
    </row>
    <row r="40" spans="1:9" ht="12.75">
      <c r="A40" t="s">
        <v>62</v>
      </c>
      <c r="C40" s="4">
        <v>-218</v>
      </c>
      <c r="D40" s="4"/>
      <c r="E40" s="4">
        <v>466</v>
      </c>
      <c r="F40" s="4"/>
      <c r="G40" s="4">
        <v>-688</v>
      </c>
      <c r="H40" s="4"/>
      <c r="I40" s="4">
        <v>123</v>
      </c>
    </row>
    <row r="41" spans="3:9" ht="12.75">
      <c r="C41" s="4"/>
      <c r="D41" s="4"/>
      <c r="E41" s="4"/>
      <c r="F41" s="4"/>
      <c r="G41" s="4"/>
      <c r="H41" s="4"/>
      <c r="I41" s="4"/>
    </row>
    <row r="42" spans="1:9" ht="12.75">
      <c r="A42" t="s">
        <v>9</v>
      </c>
      <c r="C42" s="4">
        <v>-14</v>
      </c>
      <c r="D42" s="4"/>
      <c r="E42" s="4">
        <v>-24</v>
      </c>
      <c r="F42" s="4"/>
      <c r="G42" s="4">
        <v>58</v>
      </c>
      <c r="H42" s="4"/>
      <c r="I42" s="4">
        <v>-116</v>
      </c>
    </row>
    <row r="43" spans="3:9" ht="12.75">
      <c r="C43" s="5"/>
      <c r="D43" s="4"/>
      <c r="E43" s="5"/>
      <c r="F43" s="4"/>
      <c r="G43" s="5"/>
      <c r="H43" s="4"/>
      <c r="I43" s="5"/>
    </row>
    <row r="44" spans="1:9" ht="13.5" thickBot="1">
      <c r="A44" t="s">
        <v>46</v>
      </c>
      <c r="C44" s="24">
        <f>SUM(C40:C43)</f>
        <v>-232</v>
      </c>
      <c r="D44" s="4"/>
      <c r="E44" s="24">
        <f>SUM(E40:E43)</f>
        <v>442</v>
      </c>
      <c r="F44" s="4"/>
      <c r="G44" s="24">
        <f>SUM(G40:G43)</f>
        <v>-630</v>
      </c>
      <c r="H44" s="4"/>
      <c r="I44" s="24">
        <f>SUM(I40:I43)</f>
        <v>7</v>
      </c>
    </row>
    <row r="45" spans="3:9" ht="12.75">
      <c r="C45" s="4"/>
      <c r="D45" s="4"/>
      <c r="E45" s="4"/>
      <c r="F45" s="4"/>
      <c r="G45" s="4"/>
      <c r="H45" s="4"/>
      <c r="I45" s="4"/>
    </row>
    <row r="47" spans="1:9" ht="12.75">
      <c r="A47" t="s">
        <v>10</v>
      </c>
      <c r="C47" s="22">
        <f>+C40/41000*100</f>
        <v>-0.5317073170731708</v>
      </c>
      <c r="D47" s="9"/>
      <c r="E47" s="22">
        <f>+E40/41000*100</f>
        <v>1.1365853658536584</v>
      </c>
      <c r="F47" s="9"/>
      <c r="G47" s="22">
        <f>+G40/41000*100</f>
        <v>-1.678048780487805</v>
      </c>
      <c r="H47" s="9"/>
      <c r="I47" s="22">
        <f>+I40/41000*100</f>
        <v>0.3</v>
      </c>
    </row>
    <row r="48" spans="1:9" ht="12.75">
      <c r="A48" t="s">
        <v>11</v>
      </c>
      <c r="C48" s="23">
        <f>+C47</f>
        <v>-0.5317073170731708</v>
      </c>
      <c r="E48" s="23">
        <f>+E47</f>
        <v>1.1365853658536584</v>
      </c>
      <c r="G48" s="9">
        <f>+G47</f>
        <v>-1.678048780487805</v>
      </c>
      <c r="I48" s="22">
        <f>I47</f>
        <v>0.3</v>
      </c>
    </row>
    <row r="51" ht="12.75">
      <c r="A51" s="1" t="s">
        <v>43</v>
      </c>
    </row>
    <row r="52" ht="12.75">
      <c r="A52" s="1" t="s">
        <v>109</v>
      </c>
    </row>
    <row r="54" ht="12.75">
      <c r="A54" s="1"/>
    </row>
    <row r="55" ht="12.75">
      <c r="A55" s="1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2"/>
  <sheetViews>
    <sheetView workbookViewId="0" topLeftCell="A34">
      <selection activeCell="C3" sqref="C3"/>
    </sheetView>
  </sheetViews>
  <sheetFormatPr defaultColWidth="9.140625" defaultRowHeight="12.75"/>
  <cols>
    <col min="1" max="1" width="26.57421875" style="0" bestFit="1" customWidth="1"/>
    <col min="3" max="3" width="10.7109375" style="0" customWidth="1"/>
    <col min="4" max="4" width="5.7109375" style="0" customWidth="1"/>
    <col min="5" max="5" width="10.7109375" style="0" customWidth="1"/>
  </cols>
  <sheetData>
    <row r="2" ht="12.75">
      <c r="A2" s="1" t="s">
        <v>12</v>
      </c>
    </row>
    <row r="3" ht="12.75">
      <c r="A3" s="1" t="s">
        <v>13</v>
      </c>
    </row>
    <row r="4" ht="12.75">
      <c r="A4" s="1" t="s">
        <v>114</v>
      </c>
    </row>
    <row r="5" ht="12.75">
      <c r="A5" s="18" t="s">
        <v>36</v>
      </c>
    </row>
    <row r="6" ht="12.75">
      <c r="A6" s="1"/>
    </row>
    <row r="7" spans="1:5" ht="12.75">
      <c r="A7" s="1"/>
      <c r="C7" s="3" t="s">
        <v>15</v>
      </c>
      <c r="D7" s="3"/>
      <c r="E7" s="3" t="s">
        <v>15</v>
      </c>
    </row>
    <row r="8" spans="1:5" ht="12.75">
      <c r="A8" s="1"/>
      <c r="C8" s="15" t="s">
        <v>115</v>
      </c>
      <c r="D8" s="3"/>
      <c r="E8" s="11" t="s">
        <v>108</v>
      </c>
    </row>
    <row r="9" spans="3:5" ht="12.75">
      <c r="C9" s="17" t="s">
        <v>6</v>
      </c>
      <c r="D9" s="3"/>
      <c r="E9" s="17" t="s">
        <v>6</v>
      </c>
    </row>
    <row r="10" spans="3:5" ht="12.75">
      <c r="C10" s="11"/>
      <c r="D10" s="3"/>
      <c r="E10" s="11"/>
    </row>
    <row r="11" ht="12.75">
      <c r="A11" s="1" t="s">
        <v>64</v>
      </c>
    </row>
    <row r="12" spans="1:6" ht="12.75">
      <c r="A12" s="10"/>
      <c r="B12" s="21"/>
      <c r="C12" s="19"/>
      <c r="D12" s="19"/>
      <c r="E12" s="19"/>
      <c r="F12" s="4"/>
    </row>
    <row r="13" spans="1:6" ht="12.75">
      <c r="A13" s="25" t="s">
        <v>65</v>
      </c>
      <c r="B13" s="21"/>
      <c r="C13" s="19"/>
      <c r="D13" s="19"/>
      <c r="E13" s="19"/>
      <c r="F13" s="4"/>
    </row>
    <row r="14" spans="1:7" ht="12.75">
      <c r="A14" s="10"/>
      <c r="B14" s="21"/>
      <c r="C14" s="19"/>
      <c r="D14" s="19"/>
      <c r="E14" s="19"/>
      <c r="F14" s="4"/>
      <c r="G14" s="4"/>
    </row>
    <row r="15" spans="1:6" ht="12.75">
      <c r="A15" s="10" t="s">
        <v>66</v>
      </c>
      <c r="B15" s="21"/>
      <c r="C15" s="19">
        <v>24434</v>
      </c>
      <c r="D15" s="19"/>
      <c r="E15" s="19">
        <v>25143</v>
      </c>
      <c r="F15" s="4"/>
    </row>
    <row r="16" spans="1:6" ht="12.75">
      <c r="A16" s="26" t="s">
        <v>67</v>
      </c>
      <c r="B16" s="21"/>
      <c r="C16" s="19">
        <v>1309</v>
      </c>
      <c r="D16" s="19"/>
      <c r="E16" s="19">
        <v>1309</v>
      </c>
      <c r="F16" s="4"/>
    </row>
    <row r="17" spans="1:6" ht="12.75">
      <c r="A17" s="26" t="s">
        <v>68</v>
      </c>
      <c r="B17" s="21"/>
      <c r="C17" s="19">
        <v>20913</v>
      </c>
      <c r="D17" s="19"/>
      <c r="E17" s="19">
        <v>21072</v>
      </c>
      <c r="F17" s="4"/>
    </row>
    <row r="18" spans="1:6" ht="12.75">
      <c r="A18" s="26" t="s">
        <v>69</v>
      </c>
      <c r="B18" s="21"/>
      <c r="C18" s="19">
        <v>16</v>
      </c>
      <c r="D18" s="19"/>
      <c r="E18" s="19">
        <v>162</v>
      </c>
      <c r="F18" s="4"/>
    </row>
    <row r="19" spans="1:6" ht="12.75">
      <c r="A19" s="10"/>
      <c r="B19" s="21"/>
      <c r="C19" s="5"/>
      <c r="D19" s="19"/>
      <c r="E19" s="5"/>
      <c r="F19" s="4"/>
    </row>
    <row r="20" spans="1:6" ht="12.75">
      <c r="A20" s="10"/>
      <c r="B20" s="21"/>
      <c r="C20" s="28">
        <f>SUM(C15:C19)</f>
        <v>46672</v>
      </c>
      <c r="D20" s="19"/>
      <c r="E20" s="28">
        <f>SUM(E15:E19)</f>
        <v>47686</v>
      </c>
      <c r="F20" s="4"/>
    </row>
    <row r="21" spans="1:6" ht="12.75">
      <c r="A21" s="30" t="s">
        <v>35</v>
      </c>
      <c r="B21" s="21"/>
      <c r="C21" s="19"/>
      <c r="D21" s="19"/>
      <c r="E21" s="19"/>
      <c r="F21" s="4"/>
    </row>
    <row r="22" spans="1:6" ht="12.75">
      <c r="A22" s="10"/>
      <c r="B22" s="21"/>
      <c r="C22" s="19"/>
      <c r="D22" s="19"/>
      <c r="E22" s="19"/>
      <c r="F22" s="4"/>
    </row>
    <row r="23" spans="1:6" ht="12.75">
      <c r="A23" s="21" t="s">
        <v>14</v>
      </c>
      <c r="B23" s="10"/>
      <c r="C23" s="19">
        <v>15551</v>
      </c>
      <c r="D23" s="19"/>
      <c r="E23" s="19">
        <v>14101</v>
      </c>
      <c r="F23" s="4"/>
    </row>
    <row r="24" spans="1:6" ht="12.75">
      <c r="A24" s="21" t="s">
        <v>70</v>
      </c>
      <c r="B24" s="10"/>
      <c r="C24" s="19">
        <v>10505</v>
      </c>
      <c r="D24" s="19"/>
      <c r="E24" s="19">
        <v>8922</v>
      </c>
      <c r="F24" s="4"/>
    </row>
    <row r="25" spans="1:6" ht="12.75">
      <c r="A25" s="27" t="s">
        <v>71</v>
      </c>
      <c r="B25" s="21"/>
      <c r="C25" s="19">
        <v>652</v>
      </c>
      <c r="D25" s="19"/>
      <c r="E25" s="19">
        <v>423</v>
      </c>
      <c r="F25" s="4"/>
    </row>
    <row r="26" spans="1:6" ht="12.75">
      <c r="A26" s="27" t="s">
        <v>72</v>
      </c>
      <c r="B26" s="21"/>
      <c r="C26" s="19">
        <v>774</v>
      </c>
      <c r="D26" s="19"/>
      <c r="E26" s="19">
        <v>1308</v>
      </c>
      <c r="F26" s="4"/>
    </row>
    <row r="27" spans="1:6" ht="12.75">
      <c r="A27" s="27" t="s">
        <v>91</v>
      </c>
      <c r="B27" s="21"/>
      <c r="C27" s="19"/>
      <c r="D27" s="19"/>
      <c r="E27" s="19">
        <v>2000</v>
      </c>
      <c r="F27" s="4"/>
    </row>
    <row r="28" spans="1:6" ht="12.75">
      <c r="A28" s="27" t="s">
        <v>92</v>
      </c>
      <c r="B28" s="21"/>
      <c r="C28" s="19">
        <v>3510</v>
      </c>
      <c r="D28" s="19"/>
      <c r="E28" s="19">
        <v>2161</v>
      </c>
      <c r="F28" s="4"/>
    </row>
    <row r="29" spans="1:6" ht="12.75">
      <c r="A29" s="10"/>
      <c r="B29" s="21"/>
      <c r="C29" s="5"/>
      <c r="D29" s="19"/>
      <c r="E29" s="5"/>
      <c r="F29" s="4"/>
    </row>
    <row r="30" spans="1:6" ht="12.75">
      <c r="A30" s="10"/>
      <c r="B30" s="21"/>
      <c r="C30" s="28">
        <f>SUM(C23:C29)</f>
        <v>30992</v>
      </c>
      <c r="D30" s="19"/>
      <c r="E30" s="28">
        <f>SUM(E23:E29)</f>
        <v>28915</v>
      </c>
      <c r="F30" s="4"/>
    </row>
    <row r="31" spans="1:6" ht="12.75">
      <c r="A31" s="10"/>
      <c r="B31" s="21"/>
      <c r="C31" s="19"/>
      <c r="D31" s="19"/>
      <c r="E31" s="19"/>
      <c r="F31" s="4"/>
    </row>
    <row r="32" spans="1:6" ht="13.5" thickBot="1">
      <c r="A32" s="25" t="s">
        <v>73</v>
      </c>
      <c r="B32" s="21"/>
      <c r="C32" s="29">
        <f>C30+C20</f>
        <v>77664</v>
      </c>
      <c r="D32" s="19"/>
      <c r="E32" s="29">
        <f>E30+E20</f>
        <v>76601</v>
      </c>
      <c r="F32" s="4"/>
    </row>
    <row r="33" spans="1:6" ht="12.75">
      <c r="A33" s="10"/>
      <c r="B33" s="21"/>
      <c r="C33" s="19"/>
      <c r="D33" s="19"/>
      <c r="E33" s="19"/>
      <c r="F33" s="4"/>
    </row>
    <row r="34" spans="1:6" ht="12.75">
      <c r="A34" s="10"/>
      <c r="B34" s="21"/>
      <c r="C34" s="19"/>
      <c r="D34" s="19"/>
      <c r="E34" s="19"/>
      <c r="F34" s="4"/>
    </row>
    <row r="35" spans="1:6" ht="12.75">
      <c r="A35" s="25" t="s">
        <v>74</v>
      </c>
      <c r="B35" s="21"/>
      <c r="C35" s="19"/>
      <c r="D35" s="19"/>
      <c r="E35" s="19"/>
      <c r="F35" s="4"/>
    </row>
    <row r="36" spans="1:6" ht="12.75">
      <c r="A36" s="10"/>
      <c r="B36" s="21"/>
      <c r="C36" s="19"/>
      <c r="D36" s="19"/>
      <c r="E36" s="19"/>
      <c r="F36" s="4"/>
    </row>
    <row r="37" spans="1:6" ht="12.75">
      <c r="A37" s="25" t="s">
        <v>75</v>
      </c>
      <c r="B37" s="21"/>
      <c r="C37" s="19"/>
      <c r="D37" s="19"/>
      <c r="E37" s="19"/>
      <c r="F37" s="4"/>
    </row>
    <row r="38" spans="1:6" ht="12.75">
      <c r="A38" s="10"/>
      <c r="B38" s="21"/>
      <c r="C38" s="19"/>
      <c r="D38" s="19"/>
      <c r="E38" s="19"/>
      <c r="F38" s="4"/>
    </row>
    <row r="39" spans="1:6" ht="12.75">
      <c r="A39" s="10" t="s">
        <v>76</v>
      </c>
      <c r="B39" s="21"/>
      <c r="C39" s="19">
        <v>41000</v>
      </c>
      <c r="D39" s="19"/>
      <c r="E39" s="19">
        <v>41000</v>
      </c>
      <c r="F39" s="4"/>
    </row>
    <row r="40" spans="1:6" ht="12.75">
      <c r="A40" s="10"/>
      <c r="B40" s="21"/>
      <c r="C40" s="19"/>
      <c r="D40" s="19"/>
      <c r="E40" s="19"/>
      <c r="F40" s="4"/>
    </row>
    <row r="41" spans="1:6" ht="12.75">
      <c r="A41" s="10" t="s">
        <v>77</v>
      </c>
      <c r="B41" s="21"/>
      <c r="C41" s="19">
        <f>Equity!G35</f>
        <v>-5355</v>
      </c>
      <c r="D41" s="19"/>
      <c r="E41" s="19">
        <v>-4667</v>
      </c>
      <c r="F41" s="4"/>
    </row>
    <row r="42" spans="1:6" ht="12.75">
      <c r="A42" s="21"/>
      <c r="B42" s="21"/>
      <c r="C42" s="19"/>
      <c r="D42" s="19"/>
      <c r="E42" s="19"/>
      <c r="F42" s="4"/>
    </row>
    <row r="43" spans="1:6" ht="12.75">
      <c r="A43" s="10" t="s">
        <v>87</v>
      </c>
      <c r="B43" s="21"/>
      <c r="C43" s="19">
        <f>Equity!E35</f>
        <v>4762</v>
      </c>
      <c r="D43" s="19"/>
      <c r="E43" s="19">
        <v>4762</v>
      </c>
      <c r="F43" s="4"/>
    </row>
    <row r="44" spans="1:6" ht="12.75">
      <c r="A44" s="21"/>
      <c r="B44" s="10"/>
      <c r="C44" s="5"/>
      <c r="D44" s="19"/>
      <c r="E44" s="5"/>
      <c r="F44" s="4"/>
    </row>
    <row r="45" spans="1:6" ht="12.75">
      <c r="A45" s="21"/>
      <c r="B45" s="10"/>
      <c r="C45" s="19">
        <f>SUM(C39:C44)</f>
        <v>40407</v>
      </c>
      <c r="D45" s="19"/>
      <c r="E45" s="19">
        <f>SUM(E39:E44)</f>
        <v>41095</v>
      </c>
      <c r="F45" s="4"/>
    </row>
    <row r="46" spans="1:6" ht="12.75">
      <c r="A46" s="21"/>
      <c r="B46" s="10"/>
      <c r="C46" s="19"/>
      <c r="D46" s="19"/>
      <c r="E46" s="19"/>
      <c r="F46" s="4"/>
    </row>
    <row r="47" spans="1:7" ht="12.75">
      <c r="A47" s="21" t="s">
        <v>9</v>
      </c>
      <c r="B47" s="10"/>
      <c r="C47" s="19">
        <f>Equity!J35</f>
        <v>669</v>
      </c>
      <c r="D47" s="19"/>
      <c r="E47" s="19">
        <v>611</v>
      </c>
      <c r="F47" s="4"/>
      <c r="G47" s="4"/>
    </row>
    <row r="48" spans="1:6" ht="12.75">
      <c r="A48" s="10"/>
      <c r="B48" s="21"/>
      <c r="C48" s="5"/>
      <c r="D48" s="19"/>
      <c r="E48" s="5"/>
      <c r="F48" s="4"/>
    </row>
    <row r="49" spans="1:6" ht="12.75">
      <c r="A49" s="25" t="s">
        <v>78</v>
      </c>
      <c r="B49" s="21"/>
      <c r="C49" s="28">
        <f>SUM(C45:C48)</f>
        <v>41076</v>
      </c>
      <c r="D49" s="19"/>
      <c r="E49" s="28">
        <f>SUM(E45:E48)</f>
        <v>41706</v>
      </c>
      <c r="F49" s="4"/>
    </row>
    <row r="50" spans="1:6" ht="12.75">
      <c r="A50" s="21"/>
      <c r="B50" s="21"/>
      <c r="C50" s="19"/>
      <c r="D50" s="19"/>
      <c r="E50" s="19"/>
      <c r="F50" s="4"/>
    </row>
    <row r="51" spans="1:6" ht="12.75">
      <c r="A51" s="25" t="s">
        <v>79</v>
      </c>
      <c r="B51" s="21"/>
      <c r="C51" s="19"/>
      <c r="D51" s="19"/>
      <c r="E51" s="19"/>
      <c r="F51" s="4"/>
    </row>
    <row r="52" spans="1:6" ht="12.75">
      <c r="A52" s="21"/>
      <c r="B52" s="10"/>
      <c r="C52" s="19"/>
      <c r="D52" s="19"/>
      <c r="E52" s="19"/>
      <c r="F52" s="4"/>
    </row>
    <row r="53" spans="1:6" ht="12.75">
      <c r="A53" s="21" t="s">
        <v>88</v>
      </c>
      <c r="B53" s="10"/>
      <c r="C53" s="19">
        <v>20995</v>
      </c>
      <c r="D53" s="19"/>
      <c r="E53" s="19">
        <v>1170</v>
      </c>
      <c r="F53" s="4"/>
    </row>
    <row r="54" spans="1:6" ht="12.75">
      <c r="A54" s="21"/>
      <c r="B54" s="10"/>
      <c r="C54" s="19"/>
      <c r="D54" s="19"/>
      <c r="E54" s="19"/>
      <c r="F54" s="4"/>
    </row>
    <row r="55" spans="1:6" ht="12.75">
      <c r="A55" s="21" t="s">
        <v>89</v>
      </c>
      <c r="B55" s="10"/>
      <c r="C55" s="19">
        <v>2415</v>
      </c>
      <c r="D55" s="19"/>
      <c r="E55" s="19">
        <v>2415</v>
      </c>
      <c r="F55" s="4"/>
    </row>
    <row r="56" spans="1:6" ht="12.75">
      <c r="A56" s="21"/>
      <c r="B56" s="10"/>
      <c r="C56" s="5"/>
      <c r="D56" s="19"/>
      <c r="E56" s="5"/>
      <c r="F56" s="4"/>
    </row>
    <row r="57" spans="1:6" ht="12.75">
      <c r="A57" s="25" t="s">
        <v>90</v>
      </c>
      <c r="B57" s="10"/>
      <c r="C57" s="28">
        <f>SUM(C53:C56)</f>
        <v>23410</v>
      </c>
      <c r="D57" s="19"/>
      <c r="E57" s="28">
        <f>SUM(E53:E56)</f>
        <v>3585</v>
      </c>
      <c r="F57" s="4"/>
    </row>
    <row r="58" spans="1:6" ht="12.75">
      <c r="A58" s="21"/>
      <c r="B58" s="10"/>
      <c r="C58" s="19"/>
      <c r="D58" s="19"/>
      <c r="E58" s="19"/>
      <c r="F58" s="4"/>
    </row>
    <row r="59" spans="1:6" ht="12.75">
      <c r="A59" s="25" t="s">
        <v>80</v>
      </c>
      <c r="B59" s="10"/>
      <c r="C59" s="19"/>
      <c r="D59" s="19"/>
      <c r="E59" s="19"/>
      <c r="F59" s="4"/>
    </row>
    <row r="60" spans="1:6" ht="12.75">
      <c r="A60" s="10"/>
      <c r="B60" s="21"/>
      <c r="C60" s="19"/>
      <c r="D60" s="19"/>
      <c r="E60" s="19"/>
      <c r="F60" s="4"/>
    </row>
    <row r="61" spans="1:6" ht="12.75">
      <c r="A61" s="10" t="s">
        <v>82</v>
      </c>
      <c r="B61" s="21"/>
      <c r="C61" s="19">
        <v>1709</v>
      </c>
      <c r="D61" s="19"/>
      <c r="E61" s="19">
        <v>1579</v>
      </c>
      <c r="F61" s="4"/>
    </row>
    <row r="62" spans="1:6" ht="12.75">
      <c r="A62" s="10"/>
      <c r="B62" s="21"/>
      <c r="C62" s="19"/>
      <c r="D62" s="19"/>
      <c r="E62" s="19"/>
      <c r="F62" s="4"/>
    </row>
    <row r="63" spans="1:6" ht="12.75">
      <c r="A63" s="10" t="s">
        <v>83</v>
      </c>
      <c r="B63" s="21"/>
      <c r="C63" s="19">
        <v>2746</v>
      </c>
      <c r="D63" s="19"/>
      <c r="E63" s="19">
        <v>1910</v>
      </c>
      <c r="F63" s="4"/>
    </row>
    <row r="64" spans="1:6" ht="12.75">
      <c r="A64" s="10"/>
      <c r="B64" s="21"/>
      <c r="C64" s="19"/>
      <c r="D64" s="19"/>
      <c r="E64" s="19"/>
      <c r="F64" s="4"/>
    </row>
    <row r="65" spans="1:6" ht="12.75">
      <c r="A65" s="10" t="s">
        <v>81</v>
      </c>
      <c r="B65" s="21"/>
      <c r="C65" s="19">
        <v>8723</v>
      </c>
      <c r="D65" s="19"/>
      <c r="E65" s="19">
        <v>27821</v>
      </c>
      <c r="F65" s="4"/>
    </row>
    <row r="66" spans="1:6" ht="12.75">
      <c r="A66" s="10"/>
      <c r="B66" s="21"/>
      <c r="C66" s="5"/>
      <c r="D66" s="19"/>
      <c r="E66" s="5"/>
      <c r="F66" s="4"/>
    </row>
    <row r="67" spans="1:6" ht="12.75">
      <c r="A67" s="25" t="s">
        <v>84</v>
      </c>
      <c r="B67" s="21"/>
      <c r="C67" s="28">
        <f>SUM(C61:C66)</f>
        <v>13178</v>
      </c>
      <c r="D67" s="19"/>
      <c r="E67" s="28">
        <f>SUM(E61:E66)</f>
        <v>31310</v>
      </c>
      <c r="F67" s="4"/>
    </row>
    <row r="68" spans="1:6" ht="12.75">
      <c r="A68" s="10"/>
      <c r="B68" s="21"/>
      <c r="C68" s="19"/>
      <c r="D68" s="19"/>
      <c r="E68" s="19"/>
      <c r="F68" s="4"/>
    </row>
    <row r="69" spans="1:6" ht="12.75">
      <c r="A69" s="25" t="s">
        <v>85</v>
      </c>
      <c r="B69" s="21"/>
      <c r="C69" s="19">
        <f>C67+C57</f>
        <v>36588</v>
      </c>
      <c r="D69" s="19"/>
      <c r="E69" s="19">
        <f>E67+E57</f>
        <v>34895</v>
      </c>
      <c r="F69" s="4"/>
    </row>
    <row r="70" spans="1:6" ht="12.75">
      <c r="A70" s="10"/>
      <c r="B70" s="21"/>
      <c r="C70" s="5"/>
      <c r="D70" s="19"/>
      <c r="E70" s="5"/>
      <c r="F70" s="4"/>
    </row>
    <row r="71" spans="1:6" ht="13.5" thickBot="1">
      <c r="A71" s="25" t="s">
        <v>86</v>
      </c>
      <c r="B71" s="21"/>
      <c r="C71" s="24">
        <f>+C69+C49</f>
        <v>77664</v>
      </c>
      <c r="D71" s="19"/>
      <c r="E71" s="24">
        <f>+E69+E49</f>
        <v>76601</v>
      </c>
      <c r="F71" s="4"/>
    </row>
    <row r="72" spans="1:6" ht="12.75">
      <c r="A72" s="10"/>
      <c r="B72" s="21"/>
      <c r="C72" s="43">
        <f>C71-C32</f>
        <v>0</v>
      </c>
      <c r="D72" s="19"/>
      <c r="E72" s="43">
        <f>E71-E32</f>
        <v>0</v>
      </c>
      <c r="F72" s="4"/>
    </row>
    <row r="73" spans="1:6" ht="12.75">
      <c r="A73" s="25"/>
      <c r="B73" s="21"/>
      <c r="C73" s="19"/>
      <c r="D73" s="19"/>
      <c r="E73" s="19"/>
      <c r="F73" s="4"/>
    </row>
    <row r="74" spans="3:6" ht="12.75">
      <c r="C74" s="4"/>
      <c r="E74" s="19"/>
      <c r="F74" s="4"/>
    </row>
    <row r="75" spans="1:6" ht="12.75">
      <c r="A75" t="s">
        <v>53</v>
      </c>
      <c r="C75" s="20">
        <f>C45/C39</f>
        <v>0.9855365853658536</v>
      </c>
      <c r="D75" s="21"/>
      <c r="E75" s="20">
        <f>E45/E39</f>
        <v>1.0023170731707316</v>
      </c>
      <c r="F75" s="4"/>
    </row>
    <row r="76" spans="3:6" ht="12.75">
      <c r="C76" s="4"/>
      <c r="E76" s="4"/>
      <c r="F76" s="4"/>
    </row>
    <row r="77" spans="5:6" ht="12.75">
      <c r="E77" s="4"/>
      <c r="F77" s="4"/>
    </row>
    <row r="78" spans="1:6" ht="12.75">
      <c r="A78" s="1" t="s">
        <v>16</v>
      </c>
      <c r="E78" s="4"/>
      <c r="F78" s="4"/>
    </row>
    <row r="79" ht="12.75">
      <c r="A79" s="1" t="s">
        <v>109</v>
      </c>
    </row>
    <row r="81" ht="12.75">
      <c r="A81" s="1"/>
    </row>
    <row r="82" ht="12.75">
      <c r="A82" s="1"/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workbookViewId="0" topLeftCell="C9">
      <selection activeCell="L34" sqref="L34"/>
    </sheetView>
  </sheetViews>
  <sheetFormatPr defaultColWidth="9.140625" defaultRowHeight="12.75"/>
  <cols>
    <col min="2" max="2" width="12.7109375" style="0" customWidth="1"/>
    <col min="3" max="3" width="16.140625" style="0" bestFit="1" customWidth="1"/>
    <col min="5" max="5" width="15.140625" style="0" bestFit="1" customWidth="1"/>
    <col min="7" max="7" width="15.7109375" style="0" bestFit="1" customWidth="1"/>
    <col min="9" max="9" width="16.140625" style="0" bestFit="1" customWidth="1"/>
    <col min="10" max="10" width="12.28125" style="0" bestFit="1" customWidth="1"/>
    <col min="12" max="12" width="14.140625" style="0" bestFit="1" customWidth="1"/>
  </cols>
  <sheetData>
    <row r="2" ht="12.75">
      <c r="A2" s="1" t="s">
        <v>12</v>
      </c>
    </row>
    <row r="3" ht="12.75">
      <c r="A3" s="1" t="s">
        <v>32</v>
      </c>
    </row>
    <row r="4" ht="12.75">
      <c r="A4" s="1" t="s">
        <v>113</v>
      </c>
    </row>
    <row r="5" spans="1:12" ht="12.75">
      <c r="A5" s="18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8"/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2.75">
      <c r="C7" s="38" t="s">
        <v>93</v>
      </c>
      <c r="D7" s="38"/>
      <c r="E7" s="39" t="s">
        <v>94</v>
      </c>
      <c r="F7" s="39"/>
      <c r="G7" s="39"/>
      <c r="H7" s="38" t="s">
        <v>95</v>
      </c>
      <c r="I7" s="39"/>
      <c r="J7" s="40" t="s">
        <v>96</v>
      </c>
      <c r="K7" s="40"/>
      <c r="L7" s="40" t="s">
        <v>78</v>
      </c>
    </row>
    <row r="8" spans="3:12" ht="12.75">
      <c r="C8" s="40"/>
      <c r="D8" s="40"/>
      <c r="E8" s="40" t="s">
        <v>97</v>
      </c>
      <c r="F8" s="40"/>
      <c r="G8" s="40" t="s">
        <v>98</v>
      </c>
      <c r="H8" s="40"/>
      <c r="I8" s="40"/>
      <c r="J8" s="40" t="s">
        <v>99</v>
      </c>
      <c r="K8" s="40"/>
      <c r="L8" s="40"/>
    </row>
    <row r="9" spans="3:12" ht="12.75">
      <c r="C9" s="40" t="s">
        <v>33</v>
      </c>
      <c r="D9" s="40"/>
      <c r="E9" s="40" t="s">
        <v>100</v>
      </c>
      <c r="F9" s="40"/>
      <c r="G9" s="40" t="s">
        <v>101</v>
      </c>
      <c r="H9" s="40"/>
      <c r="I9" s="40" t="s">
        <v>34</v>
      </c>
      <c r="J9" s="40"/>
      <c r="K9" s="40"/>
      <c r="L9" s="40"/>
    </row>
    <row r="10" spans="3:12" ht="12.75">
      <c r="C10" s="41" t="s">
        <v>102</v>
      </c>
      <c r="D10" s="41"/>
      <c r="E10" s="41" t="s">
        <v>41</v>
      </c>
      <c r="F10" s="41"/>
      <c r="G10" s="41" t="s">
        <v>103</v>
      </c>
      <c r="H10" s="41"/>
      <c r="I10" s="41"/>
      <c r="J10" s="41"/>
      <c r="K10" s="41"/>
      <c r="L10" s="41"/>
    </row>
    <row r="11" spans="3:12" ht="12.75"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3:12" ht="12.75"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2.75">
      <c r="A13" s="1" t="s">
        <v>104</v>
      </c>
      <c r="C13" s="32">
        <v>41000</v>
      </c>
      <c r="D13" s="32"/>
      <c r="E13" s="32">
        <v>4818</v>
      </c>
      <c r="F13" s="32"/>
      <c r="G13" s="32">
        <v>-6994</v>
      </c>
      <c r="H13" s="32"/>
      <c r="I13" s="32">
        <f>SUM(C13:H13)</f>
        <v>38824</v>
      </c>
      <c r="J13" s="32">
        <v>4057</v>
      </c>
      <c r="K13" s="32"/>
      <c r="L13" s="32">
        <f>SUM(I13:K13)</f>
        <v>42881</v>
      </c>
    </row>
    <row r="14" spans="3:12" ht="12.75"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2.75">
      <c r="A15" t="s">
        <v>105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2.75">
      <c r="A16" t="s">
        <v>106</v>
      </c>
      <c r="C16" s="32"/>
      <c r="D16" s="32"/>
      <c r="E16" s="32"/>
      <c r="F16" s="32"/>
      <c r="G16" s="32">
        <v>163</v>
      </c>
      <c r="H16" s="32"/>
      <c r="I16" s="32">
        <f>SUM(C16:H16)</f>
        <v>163</v>
      </c>
      <c r="J16" s="32"/>
      <c r="K16" s="32"/>
      <c r="L16" s="32">
        <f>SUM(I16:K16)</f>
        <v>163</v>
      </c>
    </row>
    <row r="17" spans="3:12" ht="12.75">
      <c r="C17" s="32"/>
      <c r="D17" s="32"/>
      <c r="E17" s="32"/>
      <c r="F17" s="32"/>
      <c r="G17" s="32"/>
      <c r="H17" s="32"/>
      <c r="I17" s="32"/>
      <c r="J17" s="32"/>
      <c r="K17" s="32"/>
      <c r="L17" s="32">
        <f>SUM(I17:K17)</f>
        <v>0</v>
      </c>
    </row>
    <row r="18" spans="3:12" ht="12.75"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3:12" ht="12.75">
      <c r="C19" s="34">
        <f>SUM(C13:C18)</f>
        <v>41000</v>
      </c>
      <c r="D19" s="34"/>
      <c r="E19" s="34">
        <f>SUM(E13:E18)</f>
        <v>4818</v>
      </c>
      <c r="F19" s="34"/>
      <c r="G19" s="34">
        <f>SUM(G13:G18)</f>
        <v>-6831</v>
      </c>
      <c r="H19" s="34"/>
      <c r="I19" s="34">
        <f>SUM(I13:I18)</f>
        <v>38987</v>
      </c>
      <c r="J19" s="34">
        <f>SUM(J13:J18)</f>
        <v>4057</v>
      </c>
      <c r="K19" s="34"/>
      <c r="L19" s="34">
        <f>SUM(L13:L18)</f>
        <v>43044</v>
      </c>
    </row>
    <row r="20" spans="3:12" ht="12.75"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3:12" ht="12.75"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2.75">
      <c r="A22" t="s">
        <v>112</v>
      </c>
      <c r="C22" s="32"/>
      <c r="D22" s="32"/>
      <c r="E22" s="32"/>
      <c r="F22" s="32"/>
      <c r="G22" s="32">
        <f>Income!I40</f>
        <v>123</v>
      </c>
      <c r="H22" s="32"/>
      <c r="I22" s="32">
        <f>SUM(C22:H22)</f>
        <v>123</v>
      </c>
      <c r="J22" s="32">
        <f>Income!I42</f>
        <v>-116</v>
      </c>
      <c r="K22" s="32"/>
      <c r="L22" s="32">
        <f>SUM(I22:K22)</f>
        <v>7</v>
      </c>
    </row>
    <row r="23" spans="3:12" ht="12.75"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3:12" ht="12.75"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3.5" thickBot="1">
      <c r="A25" s="1" t="s">
        <v>119</v>
      </c>
      <c r="C25" s="36">
        <f>SUM(C19:C24)</f>
        <v>41000</v>
      </c>
      <c r="D25" s="37"/>
      <c r="E25" s="36">
        <f>SUM(E19:E24)</f>
        <v>4818</v>
      </c>
      <c r="F25" s="37"/>
      <c r="G25" s="36">
        <f>SUM(G19:G24)</f>
        <v>-6708</v>
      </c>
      <c r="H25" s="37"/>
      <c r="I25" s="36">
        <f>SUM(I19:I24)</f>
        <v>39110</v>
      </c>
      <c r="J25" s="36">
        <f>SUM(J19:J24)</f>
        <v>3941</v>
      </c>
      <c r="K25" s="37"/>
      <c r="L25" s="36">
        <f>SUM(L19:L24)</f>
        <v>43051</v>
      </c>
    </row>
    <row r="26" spans="3:12" ht="12.75"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3:12" ht="12.75"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3:12" ht="12.75"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2.75">
      <c r="A29" s="1" t="s">
        <v>111</v>
      </c>
      <c r="C29" s="32">
        <v>41000</v>
      </c>
      <c r="D29" s="32"/>
      <c r="E29" s="32">
        <f>BSheet!E43</f>
        <v>4762</v>
      </c>
      <c r="F29" s="32"/>
      <c r="G29" s="32">
        <f>BSheet!E41</f>
        <v>-4667</v>
      </c>
      <c r="H29" s="32"/>
      <c r="I29" s="32">
        <f>SUM(C29:H29)</f>
        <v>41095</v>
      </c>
      <c r="J29" s="32">
        <f>BSheet!E47</f>
        <v>611</v>
      </c>
      <c r="K29" s="32"/>
      <c r="L29" s="32">
        <f>SUM(I29:K29)</f>
        <v>41706</v>
      </c>
    </row>
    <row r="30" spans="1:12" ht="12.75">
      <c r="A30" s="1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3:12" ht="12.75"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>
      <c r="A32" t="s">
        <v>112</v>
      </c>
      <c r="C32" s="32"/>
      <c r="D32" s="32"/>
      <c r="E32" s="32"/>
      <c r="F32" s="32"/>
      <c r="G32" s="32">
        <f>Income!G40</f>
        <v>-688</v>
      </c>
      <c r="H32" s="32"/>
      <c r="I32" s="32">
        <f>SUM(C32:H32)</f>
        <v>-688</v>
      </c>
      <c r="J32" s="32">
        <f>Income!G42</f>
        <v>58</v>
      </c>
      <c r="K32" s="32"/>
      <c r="L32" s="32">
        <f>SUM(I32:K32)</f>
        <v>-630</v>
      </c>
    </row>
    <row r="33" spans="3:12" ht="12.75"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3:12" ht="12.75"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3.5" thickBot="1">
      <c r="A35" s="1" t="s">
        <v>120</v>
      </c>
      <c r="C35" s="36">
        <f>SUM(C28:C34)</f>
        <v>41000</v>
      </c>
      <c r="D35" s="37"/>
      <c r="E35" s="36">
        <f>SUM(E28:E34)</f>
        <v>4762</v>
      </c>
      <c r="F35" s="37"/>
      <c r="G35" s="36">
        <f>SUM(G28:G34)</f>
        <v>-5355</v>
      </c>
      <c r="H35" s="37"/>
      <c r="I35" s="36">
        <f>SUM(I28:I34)</f>
        <v>40407</v>
      </c>
      <c r="J35" s="36">
        <f>SUM(J28:J34)</f>
        <v>669</v>
      </c>
      <c r="K35" s="37"/>
      <c r="L35" s="36">
        <f>SUM(L28:L34)</f>
        <v>41076</v>
      </c>
    </row>
    <row r="36" spans="3:12" ht="12.75">
      <c r="C36" s="31"/>
      <c r="D36" s="31"/>
      <c r="E36" s="31"/>
      <c r="F36" s="31"/>
      <c r="G36" s="31"/>
      <c r="H36" s="31"/>
      <c r="I36" s="31"/>
      <c r="J36" s="31"/>
      <c r="K36" s="31"/>
      <c r="L36" s="44">
        <f>L35-BSheet!C49</f>
        <v>0</v>
      </c>
    </row>
    <row r="37" spans="3:12" ht="12.75"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3:12" ht="12.75"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3:12" ht="12.75"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3:12" ht="12.75"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3:12" ht="12.75"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3:12" ht="12.75"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3:12" ht="12.75"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4:8" ht="12.75">
      <c r="D44" s="4"/>
      <c r="E44" s="4"/>
      <c r="F44" s="4"/>
      <c r="H44" s="4"/>
    </row>
    <row r="45" spans="4:8" ht="12.75">
      <c r="D45" s="4"/>
      <c r="E45" s="4"/>
      <c r="F45" s="4"/>
      <c r="H45" s="4"/>
    </row>
    <row r="47" ht="12.75">
      <c r="A47" s="1" t="s">
        <v>51</v>
      </c>
    </row>
    <row r="48" ht="12.75">
      <c r="A48" s="1" t="s">
        <v>110</v>
      </c>
    </row>
    <row r="50" ht="12.75">
      <c r="A50" s="1"/>
    </row>
    <row r="51" ht="12.75">
      <c r="A51" s="1"/>
    </row>
  </sheetData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workbookViewId="0" topLeftCell="A34">
      <selection activeCell="F48" sqref="F48"/>
    </sheetView>
  </sheetViews>
  <sheetFormatPr defaultColWidth="9.140625" defaultRowHeight="12.75"/>
  <cols>
    <col min="6" max="6" width="9.421875" style="0" bestFit="1" customWidth="1"/>
    <col min="8" max="8" width="9.7109375" style="0" bestFit="1" customWidth="1"/>
  </cols>
  <sheetData>
    <row r="2" ht="12.75">
      <c r="A2" s="1" t="s">
        <v>12</v>
      </c>
    </row>
    <row r="3" ht="12.75">
      <c r="A3" s="1" t="s">
        <v>22</v>
      </c>
    </row>
    <row r="4" ht="12.75">
      <c r="A4" s="1" t="s">
        <v>116</v>
      </c>
    </row>
    <row r="5" ht="12.75">
      <c r="A5" s="18" t="s">
        <v>36</v>
      </c>
    </row>
    <row r="6" ht="12.75">
      <c r="A6" s="18"/>
    </row>
    <row r="7" spans="6:8" ht="12.75">
      <c r="F7" s="6" t="s">
        <v>107</v>
      </c>
      <c r="H7" s="6" t="s">
        <v>54</v>
      </c>
    </row>
    <row r="8" spans="6:8" ht="12.75">
      <c r="F8" s="3" t="s">
        <v>118</v>
      </c>
      <c r="H8" s="3" t="s">
        <v>118</v>
      </c>
    </row>
    <row r="9" spans="6:8" ht="12.75">
      <c r="F9" s="3" t="s">
        <v>23</v>
      </c>
      <c r="H9" s="3" t="s">
        <v>23</v>
      </c>
    </row>
    <row r="10" spans="6:8" ht="12.75">
      <c r="F10" s="15" t="s">
        <v>115</v>
      </c>
      <c r="G10" s="8"/>
      <c r="H10" s="15" t="s">
        <v>117</v>
      </c>
    </row>
    <row r="11" spans="6:8" ht="12.75">
      <c r="F11" s="16" t="s">
        <v>6</v>
      </c>
      <c r="G11" s="8"/>
      <c r="H11" s="16" t="s">
        <v>6</v>
      </c>
    </row>
    <row r="12" spans="6:8" ht="12.75">
      <c r="F12" s="3"/>
      <c r="H12" s="3"/>
    </row>
    <row r="13" spans="1:6" ht="12.75">
      <c r="A13" s="1" t="s">
        <v>29</v>
      </c>
      <c r="F13" s="3"/>
    </row>
    <row r="15" spans="1:8" ht="12.75">
      <c r="A15" s="2" t="s">
        <v>49</v>
      </c>
      <c r="F15" s="12">
        <f>Income!G32</f>
        <v>-507</v>
      </c>
      <c r="H15" s="12">
        <v>221</v>
      </c>
    </row>
    <row r="16" spans="1:8" ht="12.75">
      <c r="A16" s="2"/>
      <c r="F16" s="12"/>
      <c r="H16" s="12"/>
    </row>
    <row r="17" spans="1:8" ht="12.75">
      <c r="A17" s="2" t="s">
        <v>25</v>
      </c>
      <c r="F17" s="12"/>
      <c r="H17" s="12"/>
    </row>
    <row r="18" spans="1:8" ht="12.75">
      <c r="A18" s="2"/>
      <c r="B18" t="s">
        <v>37</v>
      </c>
      <c r="F18" s="12">
        <v>2235</v>
      </c>
      <c r="H18" s="12">
        <v>1721</v>
      </c>
    </row>
    <row r="19" spans="1:8" ht="12.75">
      <c r="A19" s="2"/>
      <c r="B19" t="s">
        <v>38</v>
      </c>
      <c r="F19" s="12">
        <v>-89</v>
      </c>
      <c r="H19" s="12">
        <v>120</v>
      </c>
    </row>
    <row r="20" spans="1:8" ht="12.75">
      <c r="A20" s="2"/>
      <c r="F20" s="13"/>
      <c r="H20" s="13"/>
    </row>
    <row r="21" spans="1:8" ht="12.75">
      <c r="A21" s="2" t="s">
        <v>47</v>
      </c>
      <c r="F21" s="12">
        <f>SUM(F15:F20)</f>
        <v>1639</v>
      </c>
      <c r="H21" s="12">
        <f>SUM(H15:H20)</f>
        <v>2062</v>
      </c>
    </row>
    <row r="22" spans="1:8" ht="12.75">
      <c r="A22" s="2"/>
      <c r="F22" s="12"/>
      <c r="H22" s="12"/>
    </row>
    <row r="23" spans="1:8" ht="12.75">
      <c r="A23" s="2" t="s">
        <v>27</v>
      </c>
      <c r="F23" s="12"/>
      <c r="H23" s="12"/>
    </row>
    <row r="24" spans="1:8" ht="12.75">
      <c r="A24" s="2"/>
      <c r="B24" t="s">
        <v>39</v>
      </c>
      <c r="F24" s="12">
        <v>-3261</v>
      </c>
      <c r="H24" s="12">
        <v>-3581</v>
      </c>
    </row>
    <row r="25" spans="1:8" ht="12.75">
      <c r="A25" s="2"/>
      <c r="B25" t="s">
        <v>40</v>
      </c>
      <c r="F25" s="12">
        <v>966</v>
      </c>
      <c r="H25" s="12">
        <v>1750</v>
      </c>
    </row>
    <row r="26" spans="1:8" ht="12.75">
      <c r="A26" s="2"/>
      <c r="F26" s="13"/>
      <c r="H26" s="13"/>
    </row>
    <row r="27" spans="1:8" ht="12.75">
      <c r="A27" s="2" t="s">
        <v>26</v>
      </c>
      <c r="F27" s="12">
        <f>SUM(F21:F26)</f>
        <v>-656</v>
      </c>
      <c r="H27" s="12">
        <f>SUM(H21:H26)</f>
        <v>231</v>
      </c>
    </row>
    <row r="28" spans="1:10" ht="12.75">
      <c r="A28" s="2"/>
      <c r="F28" s="12"/>
      <c r="H28" s="12"/>
      <c r="J28" t="s">
        <v>50</v>
      </c>
    </row>
    <row r="29" spans="1:8" ht="12.75">
      <c r="A29" s="2" t="s">
        <v>121</v>
      </c>
      <c r="F29" s="12">
        <v>420</v>
      </c>
      <c r="H29" s="12">
        <v>58</v>
      </c>
    </row>
    <row r="30" spans="1:8" ht="12.75">
      <c r="A30" s="2" t="s">
        <v>18</v>
      </c>
      <c r="F30" s="12">
        <v>-988</v>
      </c>
      <c r="H30" s="12">
        <v>-941</v>
      </c>
    </row>
    <row r="31" spans="1:8" ht="12.75">
      <c r="A31" s="2" t="s">
        <v>17</v>
      </c>
      <c r="F31" s="12">
        <v>6</v>
      </c>
      <c r="H31" s="12">
        <v>14</v>
      </c>
    </row>
    <row r="32" spans="1:8" ht="12.75">
      <c r="A32" s="2"/>
      <c r="F32" s="13"/>
      <c r="H32" s="13"/>
    </row>
    <row r="33" spans="1:8" ht="12.75">
      <c r="A33" s="2" t="s">
        <v>28</v>
      </c>
      <c r="F33" s="12">
        <f>SUM(F27:F32)</f>
        <v>-1218</v>
      </c>
      <c r="H33" s="12">
        <f>SUM(H27:H32)</f>
        <v>-638</v>
      </c>
    </row>
    <row r="34" spans="1:8" ht="12.75">
      <c r="A34" s="2"/>
      <c r="F34" s="12"/>
      <c r="H34" s="12"/>
    </row>
    <row r="35" spans="1:8" ht="12.75">
      <c r="A35" s="1" t="s">
        <v>30</v>
      </c>
      <c r="F35" s="12"/>
      <c r="H35" s="12"/>
    </row>
    <row r="36" spans="1:8" ht="12.75">
      <c r="A36" s="2"/>
      <c r="F36" s="12"/>
      <c r="H36" s="12"/>
    </row>
    <row r="37" spans="1:8" ht="12.75">
      <c r="A37" s="2" t="s">
        <v>48</v>
      </c>
      <c r="F37" s="12">
        <v>-160</v>
      </c>
      <c r="H37" s="12">
        <v>-3789</v>
      </c>
    </row>
    <row r="38" spans="1:8" ht="12.75">
      <c r="A38" s="2"/>
      <c r="F38" s="12"/>
      <c r="H38" s="12"/>
    </row>
    <row r="39" spans="1:8" ht="12.75">
      <c r="A39" s="1" t="s">
        <v>31</v>
      </c>
      <c r="F39" s="12"/>
      <c r="H39" s="12"/>
    </row>
    <row r="40" spans="1:8" ht="12.75">
      <c r="A40" s="2"/>
      <c r="F40" s="12"/>
      <c r="H40" s="12"/>
    </row>
    <row r="41" spans="1:8" ht="12.75">
      <c r="A41" s="2" t="s">
        <v>52</v>
      </c>
      <c r="F41" s="12">
        <v>727</v>
      </c>
      <c r="H41" s="12">
        <v>167</v>
      </c>
    </row>
    <row r="42" spans="1:8" ht="12.75">
      <c r="A42" s="2"/>
      <c r="F42" s="13"/>
      <c r="H42" s="13"/>
    </row>
    <row r="43" spans="1:8" ht="12.75">
      <c r="A43" s="1" t="s">
        <v>19</v>
      </c>
      <c r="F43" s="12">
        <f>SUM(F33:F42)</f>
        <v>-651</v>
      </c>
      <c r="H43" s="12">
        <f>SUM(H33:H42)</f>
        <v>-4260</v>
      </c>
    </row>
    <row r="44" spans="1:8" ht="12.75">
      <c r="A44" s="1"/>
      <c r="F44" s="12"/>
      <c r="H44" s="12"/>
    </row>
    <row r="45" spans="1:8" ht="12.75">
      <c r="A45" s="1" t="s">
        <v>20</v>
      </c>
      <c r="F45" s="12">
        <f>BSheet!E27+BSheet!E28</f>
        <v>4161</v>
      </c>
      <c r="H45" s="12">
        <v>9772</v>
      </c>
    </row>
    <row r="46" spans="1:8" ht="12.75">
      <c r="A46" s="1"/>
      <c r="F46" s="13"/>
      <c r="H46" s="13"/>
    </row>
    <row r="47" spans="1:8" ht="13.5" thickBot="1">
      <c r="A47" s="1" t="s">
        <v>21</v>
      </c>
      <c r="F47" s="14">
        <f>+F45+F43</f>
        <v>3510</v>
      </c>
      <c r="H47" s="14">
        <f>SUM(H43:H46)</f>
        <v>5512</v>
      </c>
    </row>
    <row r="48" spans="6:8" ht="13.5" thickTop="1">
      <c r="F48" s="42">
        <f>F47-BSheet!C27-BSheet!C28</f>
        <v>0</v>
      </c>
      <c r="H48" s="4"/>
    </row>
    <row r="49" ht="12.75">
      <c r="F49" s="4"/>
    </row>
    <row r="50" spans="1:6" ht="12.75">
      <c r="A50" s="1" t="s">
        <v>24</v>
      </c>
      <c r="F50" s="4"/>
    </row>
    <row r="51" spans="1:6" ht="12.75">
      <c r="A51" s="1" t="s">
        <v>109</v>
      </c>
      <c r="F51" s="4"/>
    </row>
    <row r="53" ht="12.75">
      <c r="A53" s="1"/>
    </row>
    <row r="54" ht="12.75">
      <c r="A54" s="1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 Mun Hoo</dc:creator>
  <cp:keywords/>
  <dc:description/>
  <cp:lastModifiedBy>Administrator</cp:lastModifiedBy>
  <cp:lastPrinted>2007-08-20T01:56:36Z</cp:lastPrinted>
  <dcterms:created xsi:type="dcterms:W3CDTF">2002-10-30T07:42:49Z</dcterms:created>
  <dcterms:modified xsi:type="dcterms:W3CDTF">2007-11-27T07:51:54Z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