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90" windowWidth="9720" windowHeight="6795" activeTab="0"/>
  </bookViews>
  <sheets>
    <sheet name="MAR05" sheetId="1" r:id="rId1"/>
  </sheets>
  <definedNames>
    <definedName name="_xlnm.Print_Area" localSheetId="0">'MAR05'!$A$118:$L$170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<sst xmlns="http://schemas.openxmlformats.org/spreadsheetml/2006/main" count="135" uniqueCount="103">
  <si>
    <t>Inventories</t>
  </si>
  <si>
    <t>Revenue</t>
  </si>
  <si>
    <t>Property, Plant &amp; Equipment</t>
  </si>
  <si>
    <t>Other Investments</t>
  </si>
  <si>
    <t>Current Assets</t>
  </si>
  <si>
    <t>Current Liabilities</t>
  </si>
  <si>
    <t>Net Current Assets</t>
  </si>
  <si>
    <t>Share Capital</t>
  </si>
  <si>
    <t>Reserves</t>
  </si>
  <si>
    <t>Shareholders' Fund</t>
  </si>
  <si>
    <t>Minority Interest</t>
  </si>
  <si>
    <t>Borrowings</t>
  </si>
  <si>
    <t>Share</t>
  </si>
  <si>
    <t>Capital</t>
  </si>
  <si>
    <t>Profits</t>
  </si>
  <si>
    <t>RAPID SYNERGY BERHAD</t>
  </si>
  <si>
    <t>(Company No. 325935-U)</t>
  </si>
  <si>
    <t>RM'000</t>
  </si>
  <si>
    <t>Land Held For Development</t>
  </si>
  <si>
    <t>Trade and other receivables</t>
  </si>
  <si>
    <t>Tax refundable</t>
  </si>
  <si>
    <t xml:space="preserve">    3 months ended</t>
  </si>
  <si>
    <t>Basic earnings per ordinary share (sen)</t>
  </si>
  <si>
    <t>Diluted earnings per ordinary share (sen)</t>
  </si>
  <si>
    <t>Condensed Consolidated Statement of Changes in Equity</t>
  </si>
  <si>
    <t>Premium</t>
  </si>
  <si>
    <t>Retained</t>
  </si>
  <si>
    <t>Condensed Consolidated Cash Flow Statement</t>
  </si>
  <si>
    <t>CASH FLOWS FROM OPERATING ACTIVITIES</t>
  </si>
  <si>
    <t>Interest expense</t>
  </si>
  <si>
    <t>Interest income</t>
  </si>
  <si>
    <t>Operating profit before working capital changes</t>
  </si>
  <si>
    <t>(Incorporated in Malaysia)</t>
  </si>
  <si>
    <t>Tax expense</t>
  </si>
  <si>
    <t>Property</t>
  </si>
  <si>
    <t>Revaluation</t>
  </si>
  <si>
    <t>Reserve</t>
  </si>
  <si>
    <t>Long Term And Deferred Liabilities</t>
  </si>
  <si>
    <t>Cash &amp; cash equivalents</t>
  </si>
  <si>
    <t>Non-distributable</t>
  </si>
  <si>
    <t>Financed by:-</t>
  </si>
  <si>
    <t>Capital And Reserves</t>
  </si>
  <si>
    <t>Deferred taxation</t>
  </si>
  <si>
    <t>TOTAL</t>
  </si>
  <si>
    <t>The figures have not been audited.</t>
  </si>
  <si>
    <t>Distributable</t>
  </si>
  <si>
    <t>Net Tangible Assets per share (RM)</t>
  </si>
  <si>
    <t>Adjustment for:-</t>
  </si>
  <si>
    <t>Operating profit/(loss)</t>
  </si>
  <si>
    <t>Condensed Consolidated Balance Sheet</t>
  </si>
  <si>
    <t xml:space="preserve">Condensed Consolidated Income Statement </t>
  </si>
  <si>
    <t>Trade and other payables</t>
  </si>
  <si>
    <t xml:space="preserve">           31 March</t>
  </si>
  <si>
    <t>Net decrease in cash and cash equivalents</t>
  </si>
  <si>
    <t xml:space="preserve">      3 months ended</t>
  </si>
  <si>
    <t>(Audited)</t>
  </si>
  <si>
    <t xml:space="preserve">    Individual Quarter</t>
  </si>
  <si>
    <t xml:space="preserve">   Cumulative Quarters</t>
  </si>
  <si>
    <t>The condensed consolidated balance sheet should be read in conjuction with the audited financial statement</t>
  </si>
  <si>
    <t>The condensed consolidated income statement should be read in conjuction with the audited financial statement</t>
  </si>
  <si>
    <t>The condensed consolidated statement of changes in equity should be read in conjuction with the audited financial statement</t>
  </si>
  <si>
    <t>The condensed consolidated cash flow statement should be read in conjuction with the audited financial statement</t>
  </si>
  <si>
    <t>2004</t>
  </si>
  <si>
    <t>Profit/(Loss) before taxation</t>
  </si>
  <si>
    <t>Profit/(Loss) after taxation</t>
  </si>
  <si>
    <t>Net profit/(loss) for the period</t>
  </si>
  <si>
    <t>Net profit for the 3 months period</t>
  </si>
  <si>
    <t>At 31 March 2004</t>
  </si>
  <si>
    <t>31 Mar 2004</t>
  </si>
  <si>
    <t>Net Profit/(Loss) before tax</t>
  </si>
  <si>
    <t>Cash generated from/(used in) operating activities</t>
  </si>
  <si>
    <t>Provision for taxation</t>
  </si>
  <si>
    <t>At 1 January 2004</t>
  </si>
  <si>
    <t>Interest received</t>
  </si>
  <si>
    <t>Depreciation</t>
  </si>
  <si>
    <t>CASH FLOW FROM INVESTING ACTIVITIES</t>
  </si>
  <si>
    <t>Cash and cash equivalents at 1 January</t>
  </si>
  <si>
    <t>at 31 March  2005</t>
  </si>
  <si>
    <t>31Mar 2005</t>
  </si>
  <si>
    <t>31Dec 2004</t>
  </si>
  <si>
    <t>of the Group for the financial year ended 31 December 2004</t>
  </si>
  <si>
    <t>for the first quarter ended 31 March 2005</t>
  </si>
  <si>
    <t>2005</t>
  </si>
  <si>
    <t>At 31 March 2005</t>
  </si>
  <si>
    <t>for the period ended 31 March 2005</t>
  </si>
  <si>
    <t>31 Mar 2005</t>
  </si>
  <si>
    <t>At 1 January 2005</t>
  </si>
  <si>
    <t xml:space="preserve">    Decrease/(Increase) in:</t>
  </si>
  <si>
    <t xml:space="preserve">         Inventories</t>
  </si>
  <si>
    <t xml:space="preserve">         Receivables</t>
  </si>
  <si>
    <t xml:space="preserve">     Interest paid</t>
  </si>
  <si>
    <t>CASH FLOW FROM FINANCING ACTIVITIES</t>
  </si>
  <si>
    <t>Repayment of term loan</t>
  </si>
  <si>
    <t>Cash and cash equivalents at 31 March</t>
  </si>
  <si>
    <t xml:space="preserve">         (Decrease)/Increase in payables</t>
  </si>
  <si>
    <t>Net cash generated from/(used in) operating activities</t>
  </si>
  <si>
    <t>Net cash generated used in investing activities</t>
  </si>
  <si>
    <t>Net cash generated used in financing activities</t>
  </si>
  <si>
    <t>for the 3 months ended 31 March 2005</t>
  </si>
  <si>
    <t>Purchase of development land, plant &amp; equipment</t>
  </si>
  <si>
    <t xml:space="preserve">     Tax paid</t>
  </si>
  <si>
    <t>Property Development Cost</t>
  </si>
  <si>
    <t xml:space="preserve">         Increase in development expenditure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</si>
</sst>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  <numFmt numFmtId="177" formatCode="0.0000"/>
    <numFmt numFmtId="178" formatCode="_(* #,##0.0_);_(* \(#,##0.0\);_(* &quot;-&quot;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 quotePrefix="1">
      <alignment horizontal="center"/>
    </xf>
    <xf numFmtId="15" fontId="0" fillId="0" borderId="0" xfId="0" applyNumberFormat="1" applyAlignment="1" quotePrefix="1">
      <alignment horizontal="left"/>
    </xf>
    <xf numFmtId="0" fontId="0" fillId="0" borderId="0" xfId="0" applyFont="1" applyBorder="1" applyAlignment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Border="1" applyAlignment="1">
      <alignment/>
    </xf>
    <xf numFmtId="0" fontId="1" fillId="0" borderId="0" xfId="0" applyFont="1" applyBorder="1" applyAlignment="1" quotePrefix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Border="1" applyAlignment="1">
      <alignment/>
    </xf>
    <xf numFmtId="171" fontId="0" fillId="0" borderId="1" xfId="15" applyNumberFormat="1" applyBorder="1" applyAlignment="1">
      <alignment/>
    </xf>
    <xf numFmtId="171" fontId="0" fillId="0" borderId="2" xfId="15" applyNumberFormat="1" applyBorder="1" applyAlignment="1">
      <alignment/>
    </xf>
    <xf numFmtId="43" fontId="0" fillId="0" borderId="0" xfId="15" applyAlignment="1">
      <alignment/>
    </xf>
    <xf numFmtId="171" fontId="0" fillId="0" borderId="2" xfId="15" applyNumberFormat="1" applyFont="1" applyBorder="1" applyAlignment="1">
      <alignment/>
    </xf>
    <xf numFmtId="171" fontId="0" fillId="0" borderId="0" xfId="15" applyNumberFormat="1" applyAlignment="1">
      <alignment/>
    </xf>
    <xf numFmtId="171" fontId="0" fillId="0" borderId="3" xfId="15" applyNumberForma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0" xfId="15" applyNumberFormat="1" applyAlignment="1">
      <alignment horizontal="left"/>
    </xf>
    <xf numFmtId="170" fontId="0" fillId="0" borderId="2" xfId="15" applyNumberFormat="1" applyBorder="1" applyAlignment="1">
      <alignment/>
    </xf>
    <xf numFmtId="43" fontId="0" fillId="0" borderId="0" xfId="15" applyBorder="1" applyAlignment="1">
      <alignment/>
    </xf>
    <xf numFmtId="43" fontId="0" fillId="0" borderId="0" xfId="15" applyAlignment="1">
      <alignment/>
    </xf>
    <xf numFmtId="171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71" fontId="0" fillId="0" borderId="4" xfId="15" applyNumberFormat="1" applyBorder="1" applyAlignment="1">
      <alignment/>
    </xf>
    <xf numFmtId="171" fontId="0" fillId="0" borderId="5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171" fontId="0" fillId="0" borderId="8" xfId="15" applyNumberFormat="1" applyBorder="1" applyAlignment="1">
      <alignment/>
    </xf>
    <xf numFmtId="171" fontId="0" fillId="0" borderId="0" xfId="15" applyNumberFormat="1" applyFont="1" applyAlignment="1">
      <alignment horizontal="center"/>
    </xf>
    <xf numFmtId="171" fontId="0" fillId="0" borderId="3" xfId="15" applyNumberFormat="1" applyBorder="1" applyAlignment="1">
      <alignment horizontal="left"/>
    </xf>
    <xf numFmtId="171" fontId="0" fillId="0" borderId="1" xfId="0" applyNumberFormat="1" applyBorder="1" applyAlignment="1">
      <alignment/>
    </xf>
    <xf numFmtId="171" fontId="0" fillId="0" borderId="1" xfId="15" applyNumberFormat="1" applyBorder="1" applyAlignment="1">
      <alignment/>
    </xf>
    <xf numFmtId="171" fontId="0" fillId="0" borderId="3" xfId="15" applyNumberFormat="1" applyBorder="1" applyAlignment="1">
      <alignment/>
    </xf>
    <xf numFmtId="0" fontId="0" fillId="0" borderId="0" xfId="0" applyFill="1" applyBorder="1" applyAlignment="1">
      <alignment/>
    </xf>
    <xf numFmtId="171" fontId="0" fillId="0" borderId="5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3.7109375" style="0" customWidth="1"/>
    <col min="2" max="2" width="12.7109375" style="0" customWidth="1"/>
    <col min="4" max="4" width="9.28125" style="0" customWidth="1"/>
    <col min="6" max="6" width="9.57421875" style="0" customWidth="1"/>
    <col min="7" max="7" width="9.28125" style="0" customWidth="1"/>
    <col min="8" max="8" width="10.7109375" style="0" customWidth="1"/>
    <col min="9" max="9" width="9.28125" style="0" customWidth="1"/>
    <col min="10" max="10" width="10.7109375" style="0" customWidth="1"/>
    <col min="11" max="11" width="10.00390625" style="0" customWidth="1"/>
    <col min="13" max="13" width="12.7109375" style="0" customWidth="1"/>
    <col min="15" max="15" width="12.8515625" style="0" bestFit="1" customWidth="1"/>
  </cols>
  <sheetData>
    <row r="1" spans="1:11" ht="12.75">
      <c r="A1" s="46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2.75">
      <c r="A2" s="46" t="s">
        <v>16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2.75">
      <c r="A3" s="46" t="s">
        <v>32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ht="12.75">
      <c r="A5" t="s">
        <v>49</v>
      </c>
    </row>
    <row r="6" ht="12.75">
      <c r="A6" s="4" t="s">
        <v>77</v>
      </c>
    </row>
    <row r="7" spans="1:4" ht="12.75">
      <c r="A7" s="4" t="s">
        <v>44</v>
      </c>
      <c r="B7" s="6"/>
      <c r="C7" s="6"/>
      <c r="D7" s="6"/>
    </row>
    <row r="8" spans="1:4" ht="12.75">
      <c r="A8" s="4"/>
      <c r="B8" s="6"/>
      <c r="C8" s="6"/>
      <c r="D8" s="6"/>
    </row>
    <row r="9" spans="1:10" ht="12.75">
      <c r="A9" s="4"/>
      <c r="B9" s="6"/>
      <c r="C9" s="6"/>
      <c r="D9" s="6"/>
      <c r="J9" s="1"/>
    </row>
    <row r="10" spans="1:10" ht="12.75">
      <c r="A10" s="4"/>
      <c r="B10" s="6"/>
      <c r="C10" s="6"/>
      <c r="D10" s="6"/>
      <c r="J10" s="1" t="s">
        <v>55</v>
      </c>
    </row>
    <row r="11" spans="6:10" ht="12.75">
      <c r="F11" s="7"/>
      <c r="H11" s="10" t="s">
        <v>78</v>
      </c>
      <c r="I11" s="10"/>
      <c r="J11" s="10" t="s">
        <v>79</v>
      </c>
    </row>
    <row r="12" spans="6:10" ht="12.75">
      <c r="F12" s="3"/>
      <c r="G12" s="2"/>
      <c r="H12" s="2" t="s">
        <v>17</v>
      </c>
      <c r="I12" s="2"/>
      <c r="J12" s="2" t="s">
        <v>17</v>
      </c>
    </row>
    <row r="13" ht="12.75">
      <c r="F13" s="3"/>
    </row>
    <row r="14" spans="1:10" ht="12.75">
      <c r="A14" t="s">
        <v>2</v>
      </c>
      <c r="F14" s="7"/>
      <c r="H14" s="15">
        <v>16513</v>
      </c>
      <c r="I14" s="15"/>
      <c r="J14" s="15">
        <v>15513</v>
      </c>
    </row>
    <row r="15" spans="1:10" ht="12.75">
      <c r="A15" t="s">
        <v>18</v>
      </c>
      <c r="F15" s="3"/>
      <c r="H15" s="15">
        <v>15353</v>
      </c>
      <c r="I15" s="15"/>
      <c r="J15" s="15">
        <v>15208</v>
      </c>
    </row>
    <row r="16" spans="1:10" ht="12.75">
      <c r="A16" t="s">
        <v>3</v>
      </c>
      <c r="F16" s="3"/>
      <c r="H16" s="15">
        <v>285</v>
      </c>
      <c r="I16" s="15"/>
      <c r="J16" s="15">
        <v>285</v>
      </c>
    </row>
    <row r="17" spans="1:10" ht="12.75">
      <c r="A17" t="s">
        <v>4</v>
      </c>
      <c r="F17" s="3"/>
      <c r="H17" s="15"/>
      <c r="I17" s="15"/>
      <c r="J17" s="15"/>
    </row>
    <row r="18" spans="2:10" ht="12.75">
      <c r="B18" t="s">
        <v>0</v>
      </c>
      <c r="F18" s="3"/>
      <c r="H18" s="31">
        <v>3418</v>
      </c>
      <c r="I18" s="15"/>
      <c r="J18" s="31">
        <v>3322</v>
      </c>
    </row>
    <row r="19" spans="2:10" ht="12.75">
      <c r="B19" t="s">
        <v>101</v>
      </c>
      <c r="F19" s="3"/>
      <c r="H19" s="32">
        <v>2581</v>
      </c>
      <c r="I19" s="15"/>
      <c r="J19" s="32">
        <v>2955</v>
      </c>
    </row>
    <row r="20" spans="2:10" ht="12.75">
      <c r="B20" s="4" t="s">
        <v>19</v>
      </c>
      <c r="F20" s="3"/>
      <c r="H20" s="32">
        <v>8289</v>
      </c>
      <c r="I20" s="15"/>
      <c r="J20" s="32">
        <v>9888</v>
      </c>
    </row>
    <row r="21" spans="2:10" ht="12.75">
      <c r="B21" s="8" t="s">
        <v>20</v>
      </c>
      <c r="F21" s="3"/>
      <c r="H21" s="32">
        <v>525</v>
      </c>
      <c r="I21" s="15"/>
      <c r="J21" s="32">
        <v>91</v>
      </c>
    </row>
    <row r="22" spans="2:10" ht="12.75">
      <c r="B22" s="4" t="s">
        <v>38</v>
      </c>
      <c r="F22" s="3"/>
      <c r="H22" s="33">
        <v>23727</v>
      </c>
      <c r="I22" s="16"/>
      <c r="J22" s="33">
        <v>23904</v>
      </c>
    </row>
    <row r="23" spans="6:10" ht="12.75">
      <c r="F23" s="3"/>
      <c r="H23" s="34">
        <f>SUM(H18:H22)</f>
        <v>38540</v>
      </c>
      <c r="I23" s="16"/>
      <c r="J23" s="34">
        <f>SUM(J18:J22)</f>
        <v>40160</v>
      </c>
    </row>
    <row r="24" spans="1:10" ht="12.75">
      <c r="A24" t="s">
        <v>5</v>
      </c>
      <c r="F24" s="3"/>
      <c r="H24" s="15"/>
      <c r="I24" s="16"/>
      <c r="J24" s="15"/>
    </row>
    <row r="25" spans="2:10" ht="12.75">
      <c r="B25" s="4" t="s">
        <v>51</v>
      </c>
      <c r="F25" s="3"/>
      <c r="H25" s="31">
        <v>3207</v>
      </c>
      <c r="I25" s="16"/>
      <c r="J25" s="31">
        <v>3574</v>
      </c>
    </row>
    <row r="26" spans="2:10" ht="12.75">
      <c r="B26" s="8" t="s">
        <v>71</v>
      </c>
      <c r="F26" s="3"/>
      <c r="H26" s="32">
        <v>0</v>
      </c>
      <c r="I26" s="16"/>
      <c r="J26" s="32">
        <v>43</v>
      </c>
    </row>
    <row r="27" spans="2:10" ht="12.75">
      <c r="B27" t="s">
        <v>11</v>
      </c>
      <c r="F27" s="3"/>
      <c r="H27" s="32">
        <v>1287</v>
      </c>
      <c r="I27" s="16"/>
      <c r="J27" s="32">
        <v>1338</v>
      </c>
    </row>
    <row r="28" spans="6:10" ht="12.75">
      <c r="F28" s="3"/>
      <c r="H28" s="34">
        <f>SUM(H25:H27)</f>
        <v>4494</v>
      </c>
      <c r="I28" s="16"/>
      <c r="J28" s="34">
        <f>SUM(J25:J27)</f>
        <v>4955</v>
      </c>
    </row>
    <row r="29" spans="6:10" ht="12.75">
      <c r="F29" s="3"/>
      <c r="H29" s="16"/>
      <c r="I29" s="16"/>
      <c r="J29" s="16"/>
    </row>
    <row r="30" spans="1:10" ht="12.75">
      <c r="A30" t="s">
        <v>6</v>
      </c>
      <c r="F30" s="3"/>
      <c r="H30" s="15">
        <f>+H23-H28</f>
        <v>34046</v>
      </c>
      <c r="I30" s="16"/>
      <c r="J30" s="15">
        <f>+J23-J28</f>
        <v>35205</v>
      </c>
    </row>
    <row r="31" spans="6:10" ht="13.5" thickBot="1">
      <c r="F31" s="3"/>
      <c r="H31" s="17">
        <f>+H14+H15+H16+H30</f>
        <v>66197</v>
      </c>
      <c r="I31" s="16"/>
      <c r="J31" s="17">
        <f>+J14+J15+J16+J30</f>
        <v>66211</v>
      </c>
    </row>
    <row r="32" spans="1:10" ht="13.5" thickTop="1">
      <c r="A32" s="4" t="s">
        <v>40</v>
      </c>
      <c r="F32" s="3"/>
      <c r="H32" s="15"/>
      <c r="I32" s="16"/>
      <c r="J32" s="15"/>
    </row>
    <row r="33" spans="1:10" ht="12.75">
      <c r="A33" t="s">
        <v>41</v>
      </c>
      <c r="F33" s="3"/>
      <c r="H33" s="15"/>
      <c r="I33" s="16"/>
      <c r="J33" s="15"/>
    </row>
    <row r="34" spans="2:10" ht="12.75">
      <c r="B34" t="s">
        <v>7</v>
      </c>
      <c r="F34" s="3"/>
      <c r="H34" s="31">
        <v>41998</v>
      </c>
      <c r="I34" s="16"/>
      <c r="J34" s="31">
        <v>41998</v>
      </c>
    </row>
    <row r="35" spans="2:10" ht="12.75">
      <c r="B35" t="s">
        <v>8</v>
      </c>
      <c r="F35" s="3"/>
      <c r="H35" s="33">
        <v>19585</v>
      </c>
      <c r="I35" s="16"/>
      <c r="J35" s="33">
        <v>19169</v>
      </c>
    </row>
    <row r="36" spans="1:10" ht="12.75">
      <c r="A36" t="s">
        <v>9</v>
      </c>
      <c r="F36" s="3"/>
      <c r="H36" s="30">
        <f>+H34+H35</f>
        <v>61583</v>
      </c>
      <c r="I36" s="16"/>
      <c r="J36" s="30">
        <f>+J34+J35</f>
        <v>61167</v>
      </c>
    </row>
    <row r="37" spans="1:10" ht="12.75">
      <c r="A37" s="4" t="s">
        <v>37</v>
      </c>
      <c r="F37" s="3"/>
      <c r="H37" s="15"/>
      <c r="I37" s="16"/>
      <c r="J37" s="15"/>
    </row>
    <row r="38" spans="2:10" ht="12.75">
      <c r="B38" t="s">
        <v>11</v>
      </c>
      <c r="F38" s="3"/>
      <c r="H38" s="15">
        <v>2445</v>
      </c>
      <c r="I38" s="16"/>
      <c r="J38" s="15">
        <v>2731</v>
      </c>
    </row>
    <row r="39" spans="2:10" ht="12.75">
      <c r="B39" s="4" t="s">
        <v>42</v>
      </c>
      <c r="F39" s="3"/>
      <c r="H39" s="15">
        <v>2169</v>
      </c>
      <c r="I39" s="16"/>
      <c r="J39" s="15">
        <v>2313</v>
      </c>
    </row>
    <row r="40" spans="6:10" ht="13.5" thickBot="1">
      <c r="F40" s="3"/>
      <c r="H40" s="17">
        <f>SUM(H36:H39)</f>
        <v>66197</v>
      </c>
      <c r="I40" s="16"/>
      <c r="J40" s="17">
        <f>SUM(J36:J39)</f>
        <v>66211</v>
      </c>
    </row>
    <row r="41" spans="6:10" ht="13.5" thickTop="1">
      <c r="F41" s="3"/>
      <c r="H41" s="16"/>
      <c r="I41" s="16"/>
      <c r="J41" s="16"/>
    </row>
    <row r="42" spans="1:10" ht="12.75">
      <c r="A42" t="s">
        <v>46</v>
      </c>
      <c r="F42" s="3"/>
      <c r="H42" s="29">
        <f>+H36/H34</f>
        <v>1.4663317300823848</v>
      </c>
      <c r="J42" s="29">
        <f>+J36/J34</f>
        <v>1.4564264964998332</v>
      </c>
    </row>
    <row r="43" spans="6:8" ht="12.75">
      <c r="F43" s="3"/>
      <c r="H43" s="3"/>
    </row>
    <row r="44" spans="1:11" ht="12.75">
      <c r="A44" s="48" t="s">
        <v>58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</row>
    <row r="45" spans="1:11" ht="12.75">
      <c r="A45" s="49" t="s">
        <v>80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8" spans="1:11" ht="12.75">
      <c r="A48" s="47" t="s">
        <v>15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</row>
    <row r="49" spans="1:11" ht="12.75">
      <c r="A49" s="46" t="s">
        <v>16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4" t="s">
        <v>50</v>
      </c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4" t="s">
        <v>81</v>
      </c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4" t="s">
        <v>44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0" ht="12.75">
      <c r="A54" s="4"/>
      <c r="G54" t="s">
        <v>56</v>
      </c>
      <c r="J54" t="s">
        <v>57</v>
      </c>
    </row>
    <row r="55" spans="6:11" ht="12.75">
      <c r="F55" s="7"/>
      <c r="G55" s="4" t="s">
        <v>21</v>
      </c>
      <c r="H55" s="1"/>
      <c r="I55" s="1"/>
      <c r="J55" s="4" t="s">
        <v>54</v>
      </c>
      <c r="K55" s="2"/>
    </row>
    <row r="56" spans="6:11" ht="12.75">
      <c r="F56" s="9"/>
      <c r="G56" s="4" t="s">
        <v>52</v>
      </c>
      <c r="H56" s="4"/>
      <c r="I56" s="4"/>
      <c r="J56" s="4" t="s">
        <v>52</v>
      </c>
      <c r="K56" s="4"/>
    </row>
    <row r="57" spans="6:11" ht="12.75">
      <c r="F57" s="7"/>
      <c r="G57" s="2" t="s">
        <v>82</v>
      </c>
      <c r="H57" s="2" t="s">
        <v>62</v>
      </c>
      <c r="I57" s="1"/>
      <c r="J57" s="2" t="s">
        <v>82</v>
      </c>
      <c r="K57" s="2" t="s">
        <v>62</v>
      </c>
    </row>
    <row r="58" spans="6:11" ht="12.75">
      <c r="F58" s="7"/>
      <c r="G58" s="2" t="s">
        <v>17</v>
      </c>
      <c r="H58" s="2" t="s">
        <v>17</v>
      </c>
      <c r="I58" s="1"/>
      <c r="J58" s="2" t="s">
        <v>17</v>
      </c>
      <c r="K58" s="2" t="s">
        <v>17</v>
      </c>
    </row>
    <row r="59" spans="6:11" ht="12.75">
      <c r="F59" s="7"/>
      <c r="G59" s="2"/>
      <c r="H59" s="1"/>
      <c r="I59" s="1"/>
      <c r="J59" s="2"/>
      <c r="K59" s="1"/>
    </row>
    <row r="60" ht="12.75">
      <c r="F60" s="3"/>
    </row>
    <row r="61" spans="1:11" ht="13.5" thickBot="1">
      <c r="A61" t="s">
        <v>1</v>
      </c>
      <c r="F61" s="3"/>
      <c r="G61" s="18">
        <v>4285</v>
      </c>
      <c r="H61" s="18">
        <v>3031</v>
      </c>
      <c r="I61" s="19"/>
      <c r="J61" s="20">
        <f>+G61</f>
        <v>4285</v>
      </c>
      <c r="K61" s="18">
        <f>+H61</f>
        <v>3031</v>
      </c>
    </row>
    <row r="62" spans="6:11" ht="13.5" thickTop="1">
      <c r="F62" s="3"/>
      <c r="G62" s="21"/>
      <c r="H62" s="19"/>
      <c r="I62" s="19"/>
      <c r="J62" s="19"/>
      <c r="K62" s="19"/>
    </row>
    <row r="63" spans="1:11" ht="12.75">
      <c r="A63" s="4" t="s">
        <v>48</v>
      </c>
      <c r="F63" s="3"/>
      <c r="G63" s="21">
        <v>322</v>
      </c>
      <c r="H63" s="21">
        <v>302</v>
      </c>
      <c r="I63" s="19"/>
      <c r="J63" s="21">
        <f>+G63</f>
        <v>322</v>
      </c>
      <c r="K63" s="21">
        <f>+H63</f>
        <v>302</v>
      </c>
    </row>
    <row r="64" spans="6:11" ht="12.75">
      <c r="F64" s="3"/>
      <c r="G64" s="21"/>
      <c r="H64" s="19"/>
      <c r="I64" s="19"/>
      <c r="J64" s="19"/>
      <c r="K64" s="19"/>
    </row>
    <row r="65" spans="1:11" ht="12.75">
      <c r="A65" t="s">
        <v>30</v>
      </c>
      <c r="F65" s="3"/>
      <c r="G65" s="21">
        <v>125</v>
      </c>
      <c r="H65" s="35">
        <v>116</v>
      </c>
      <c r="I65" s="19"/>
      <c r="J65" s="21">
        <f>+G65</f>
        <v>125</v>
      </c>
      <c r="K65" s="21">
        <f>+H65</f>
        <v>116</v>
      </c>
    </row>
    <row r="66" spans="6:11" ht="12.75">
      <c r="F66" s="3"/>
      <c r="G66" s="21"/>
      <c r="H66" s="19"/>
      <c r="I66" s="19"/>
      <c r="J66" s="19"/>
      <c r="K66" s="19"/>
    </row>
    <row r="67" spans="1:11" ht="12.75">
      <c r="A67" s="4" t="s">
        <v>29</v>
      </c>
      <c r="F67" s="3"/>
      <c r="G67" s="22">
        <v>77</v>
      </c>
      <c r="H67" s="22">
        <v>104</v>
      </c>
      <c r="I67" s="19"/>
      <c r="J67" s="22">
        <f>+G67</f>
        <v>77</v>
      </c>
      <c r="K67" s="22">
        <f>+H67</f>
        <v>104</v>
      </c>
    </row>
    <row r="68" spans="6:11" ht="12.75">
      <c r="F68" s="3"/>
      <c r="G68" s="23"/>
      <c r="H68" s="23"/>
      <c r="I68" s="19"/>
      <c r="J68" s="23"/>
      <c r="K68" s="23"/>
    </row>
    <row r="69" spans="1:11" ht="12.75">
      <c r="A69" s="4" t="s">
        <v>63</v>
      </c>
      <c r="F69" s="3"/>
      <c r="G69" s="24">
        <f>+G63+G65-G67</f>
        <v>370</v>
      </c>
      <c r="H69" s="24">
        <f>+H63+H65-H67</f>
        <v>314</v>
      </c>
      <c r="I69" s="21"/>
      <c r="J69" s="24">
        <f>+J63+J65-J67</f>
        <v>370</v>
      </c>
      <c r="K69" s="24">
        <f>+K63+K65-K67</f>
        <v>314</v>
      </c>
    </row>
    <row r="70" spans="6:11" ht="12.75">
      <c r="F70" s="3"/>
      <c r="G70" s="21"/>
      <c r="H70" s="21"/>
      <c r="I70" s="21"/>
      <c r="J70" s="21"/>
      <c r="K70" s="21"/>
    </row>
    <row r="71" spans="1:11" ht="12.75">
      <c r="A71" s="4" t="s">
        <v>33</v>
      </c>
      <c r="F71" s="3"/>
      <c r="G71" s="22">
        <v>-46</v>
      </c>
      <c r="H71" s="22">
        <v>99</v>
      </c>
      <c r="I71" s="21"/>
      <c r="J71" s="36">
        <f>+G71</f>
        <v>-46</v>
      </c>
      <c r="K71" s="22">
        <f>+H71</f>
        <v>99</v>
      </c>
    </row>
    <row r="72" spans="6:11" ht="12.75">
      <c r="F72" s="3"/>
      <c r="G72" s="21"/>
      <c r="H72" s="21"/>
      <c r="I72" s="21"/>
      <c r="J72" s="21"/>
      <c r="K72" s="21"/>
    </row>
    <row r="73" spans="1:11" ht="12.75">
      <c r="A73" s="4" t="s">
        <v>64</v>
      </c>
      <c r="F73" s="3"/>
      <c r="G73" s="21">
        <f>+G69-G71</f>
        <v>416</v>
      </c>
      <c r="H73" s="21">
        <f>+H69-H71</f>
        <v>215</v>
      </c>
      <c r="I73" s="21"/>
      <c r="J73" s="21">
        <f>+J69-J71</f>
        <v>416</v>
      </c>
      <c r="K73" s="21">
        <f>+K69-K71</f>
        <v>215</v>
      </c>
    </row>
    <row r="74" spans="6:11" ht="12.75">
      <c r="F74" s="3"/>
      <c r="G74" s="21"/>
      <c r="H74" s="21"/>
      <c r="I74" s="21"/>
      <c r="J74" s="21"/>
      <c r="K74" s="21"/>
    </row>
    <row r="75" spans="1:11" ht="12.75">
      <c r="A75" t="s">
        <v>10</v>
      </c>
      <c r="F75" s="3"/>
      <c r="G75" s="22">
        <v>0</v>
      </c>
      <c r="H75" s="22">
        <v>0</v>
      </c>
      <c r="I75" s="21"/>
      <c r="J75" s="22">
        <v>0</v>
      </c>
      <c r="K75" s="22">
        <v>0</v>
      </c>
    </row>
    <row r="76" spans="6:11" ht="12.75">
      <c r="F76" s="3"/>
      <c r="G76" s="21"/>
      <c r="H76" s="21"/>
      <c r="I76" s="21"/>
      <c r="J76" s="21"/>
      <c r="K76" s="21"/>
    </row>
    <row r="77" spans="1:11" ht="13.5" thickBot="1">
      <c r="A77" s="4" t="s">
        <v>65</v>
      </c>
      <c r="F77" s="3"/>
      <c r="G77" s="18">
        <f>+G73+G75</f>
        <v>416</v>
      </c>
      <c r="H77" s="18">
        <f>+H73+H75</f>
        <v>215</v>
      </c>
      <c r="I77" s="21"/>
      <c r="J77" s="18">
        <f>+J73+J75</f>
        <v>416</v>
      </c>
      <c r="K77" s="18">
        <f>+K73+K75</f>
        <v>215</v>
      </c>
    </row>
    <row r="78" spans="6:11" ht="13.5" thickTop="1">
      <c r="F78" s="3"/>
      <c r="G78" s="21"/>
      <c r="H78" s="21"/>
      <c r="I78" s="21"/>
      <c r="J78" s="21"/>
      <c r="K78" s="21"/>
    </row>
    <row r="79" spans="6:11" ht="12.75">
      <c r="F79" s="3"/>
      <c r="G79" s="21"/>
      <c r="H79" s="21"/>
      <c r="I79" s="21"/>
      <c r="J79" s="21"/>
      <c r="K79" s="21"/>
    </row>
    <row r="80" spans="1:11" ht="13.5" thickBot="1">
      <c r="A80" t="s">
        <v>22</v>
      </c>
      <c r="F80" s="3"/>
      <c r="G80" s="25">
        <f>+G77/41998*100</f>
        <v>0.990523358255155</v>
      </c>
      <c r="H80" s="25">
        <f>+H77/41998*100</f>
        <v>0.5119291394828325</v>
      </c>
      <c r="I80" s="21"/>
      <c r="J80" s="25">
        <f>+J77/41998*100</f>
        <v>0.990523358255155</v>
      </c>
      <c r="K80" s="25">
        <f>+K77/41998*100</f>
        <v>0.5119291394828325</v>
      </c>
    </row>
    <row r="81" spans="6:11" ht="13.5" thickTop="1">
      <c r="F81" s="3"/>
      <c r="G81" s="21"/>
      <c r="H81" s="21"/>
      <c r="I81" s="21"/>
      <c r="J81" s="21"/>
      <c r="K81" s="21"/>
    </row>
    <row r="82" spans="1:11" ht="13.5" thickBot="1">
      <c r="A82" t="s">
        <v>23</v>
      </c>
      <c r="F82" s="3"/>
      <c r="G82" s="25">
        <f>+G77/41998*100</f>
        <v>0.990523358255155</v>
      </c>
      <c r="H82" s="25">
        <f>+H77/41998*100</f>
        <v>0.5119291394828325</v>
      </c>
      <c r="I82" s="21"/>
      <c r="J82" s="25">
        <f>+J77/41998*100</f>
        <v>0.990523358255155</v>
      </c>
      <c r="K82" s="25">
        <f>+K77/41998*100</f>
        <v>0.5119291394828325</v>
      </c>
    </row>
    <row r="83" spans="6:11" ht="13.5" thickTop="1">
      <c r="F83" s="3"/>
      <c r="G83" s="21"/>
      <c r="H83" s="21"/>
      <c r="I83" s="21"/>
      <c r="J83" s="21"/>
      <c r="K83" s="21"/>
    </row>
    <row r="84" spans="1:11" ht="12.75">
      <c r="A84" s="48" t="s">
        <v>59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</row>
    <row r="85" spans="1:11" ht="12.75">
      <c r="A85" s="49" t="s">
        <v>80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</row>
    <row r="86" ht="12.75">
      <c r="F86" s="3"/>
    </row>
    <row r="87" ht="12.75">
      <c r="F87" s="3"/>
    </row>
    <row r="88" spans="1:11" ht="12.75">
      <c r="A88" s="47" t="s">
        <v>15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</row>
    <row r="89" spans="1:11" ht="12.75">
      <c r="A89" s="46" t="s">
        <v>16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</row>
    <row r="90" spans="1:11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6" ht="12.75">
      <c r="A91" t="s">
        <v>24</v>
      </c>
      <c r="F91" s="3"/>
    </row>
    <row r="92" spans="1:6" ht="12.75">
      <c r="A92" s="4" t="s">
        <v>98</v>
      </c>
      <c r="F92" s="3"/>
    </row>
    <row r="93" spans="1:6" ht="12.75">
      <c r="A93" s="4" t="s">
        <v>44</v>
      </c>
      <c r="B93" s="6"/>
      <c r="C93" s="6"/>
      <c r="D93" s="6"/>
      <c r="F93" s="3"/>
    </row>
    <row r="94" spans="1:6" ht="12.75">
      <c r="A94" s="4"/>
      <c r="B94" s="6"/>
      <c r="C94" s="6"/>
      <c r="D94" s="6"/>
      <c r="F94" s="3"/>
    </row>
    <row r="95" spans="6:10" ht="12.75">
      <c r="F95" s="4"/>
      <c r="G95" s="49" t="s">
        <v>39</v>
      </c>
      <c r="H95" s="49"/>
      <c r="I95" s="8" t="s">
        <v>45</v>
      </c>
      <c r="J95" s="4"/>
    </row>
    <row r="96" spans="6:10" ht="12.75">
      <c r="F96" s="2"/>
      <c r="G96" s="2"/>
      <c r="H96" s="1" t="s">
        <v>34</v>
      </c>
      <c r="J96" s="4"/>
    </row>
    <row r="97" spans="6:9" ht="12.75">
      <c r="F97" s="2" t="s">
        <v>12</v>
      </c>
      <c r="G97" s="2" t="s">
        <v>12</v>
      </c>
      <c r="H97" s="1" t="s">
        <v>35</v>
      </c>
      <c r="I97" s="2" t="s">
        <v>26</v>
      </c>
    </row>
    <row r="98" spans="6:11" ht="12.75">
      <c r="F98" s="2" t="s">
        <v>13</v>
      </c>
      <c r="G98" s="2" t="s">
        <v>25</v>
      </c>
      <c r="H98" s="1" t="s">
        <v>36</v>
      </c>
      <c r="I98" s="2" t="s">
        <v>14</v>
      </c>
      <c r="J98" s="5" t="s">
        <v>43</v>
      </c>
      <c r="K98" s="14"/>
    </row>
    <row r="99" spans="6:11" ht="12.75">
      <c r="F99" s="2" t="s">
        <v>17</v>
      </c>
      <c r="G99" s="2" t="s">
        <v>17</v>
      </c>
      <c r="H99" s="2" t="s">
        <v>17</v>
      </c>
      <c r="I99" s="2" t="s">
        <v>17</v>
      </c>
      <c r="J99" s="2" t="s">
        <v>17</v>
      </c>
      <c r="K99" s="9"/>
    </row>
    <row r="100" spans="6:11" ht="12.75">
      <c r="F100" s="3"/>
      <c r="K100" s="3"/>
    </row>
    <row r="101" spans="6:11" ht="12.75">
      <c r="F101" s="26"/>
      <c r="G101" s="27"/>
      <c r="H101" s="27"/>
      <c r="I101" s="27"/>
      <c r="J101" s="27"/>
      <c r="K101" s="26"/>
    </row>
    <row r="102" spans="1:11" ht="12.75">
      <c r="A102" s="4" t="s">
        <v>72</v>
      </c>
      <c r="F102" s="16">
        <v>41998</v>
      </c>
      <c r="G102" s="16">
        <v>1511</v>
      </c>
      <c r="H102" s="16">
        <v>583</v>
      </c>
      <c r="I102" s="16">
        <v>12865</v>
      </c>
      <c r="J102" s="16">
        <v>56957</v>
      </c>
      <c r="K102" s="16"/>
    </row>
    <row r="103" spans="6:11" ht="12.75">
      <c r="F103" s="3"/>
      <c r="K103" s="3"/>
    </row>
    <row r="104" spans="1:11" ht="12.75">
      <c r="A104" t="s">
        <v>66</v>
      </c>
      <c r="F104" s="13">
        <v>0</v>
      </c>
      <c r="G104" s="12">
        <v>0</v>
      </c>
      <c r="H104" s="12">
        <v>0</v>
      </c>
      <c r="I104" s="12">
        <v>215</v>
      </c>
      <c r="J104" s="12">
        <f>SUM(F104:I104)</f>
        <v>215</v>
      </c>
      <c r="K104" s="3"/>
    </row>
    <row r="105" spans="6:11" ht="12.75">
      <c r="F105" s="3"/>
      <c r="K105" s="3"/>
    </row>
    <row r="106" spans="1:11" ht="13.5" thickBot="1">
      <c r="A106" t="s">
        <v>67</v>
      </c>
      <c r="F106" s="37">
        <f>+F102+F104</f>
        <v>41998</v>
      </c>
      <c r="G106" s="37">
        <f>+G102+G104</f>
        <v>1511</v>
      </c>
      <c r="H106" s="37">
        <f>+H102+H104</f>
        <v>583</v>
      </c>
      <c r="I106" s="37">
        <f>+I102+I104</f>
        <v>13080</v>
      </c>
      <c r="J106" s="37">
        <f>+J102+J104</f>
        <v>57172</v>
      </c>
      <c r="K106" s="3"/>
    </row>
    <row r="107" spans="6:11" ht="13.5" thickTop="1">
      <c r="F107" s="3"/>
      <c r="K107" s="3"/>
    </row>
    <row r="108" spans="1:11" ht="12.75">
      <c r="A108" t="s">
        <v>86</v>
      </c>
      <c r="F108" s="13">
        <v>41998</v>
      </c>
      <c r="G108" s="12">
        <v>1511</v>
      </c>
      <c r="H108" s="12">
        <v>583</v>
      </c>
      <c r="I108" s="12">
        <v>17075</v>
      </c>
      <c r="J108" s="12">
        <f>SUM(F108:I108)</f>
        <v>61167</v>
      </c>
      <c r="K108" s="3"/>
    </row>
    <row r="109" spans="6:11" ht="12.75">
      <c r="F109" s="13"/>
      <c r="G109" s="12"/>
      <c r="H109" s="12"/>
      <c r="I109" s="12"/>
      <c r="J109" s="12"/>
      <c r="K109" s="3"/>
    </row>
    <row r="110" spans="1:11" ht="12.75">
      <c r="A110" t="s">
        <v>66</v>
      </c>
      <c r="F110" s="13">
        <v>0</v>
      </c>
      <c r="G110" s="12">
        <v>0</v>
      </c>
      <c r="H110" s="12">
        <v>0</v>
      </c>
      <c r="I110" s="12">
        <v>416</v>
      </c>
      <c r="J110" s="12">
        <f>SUM(F110:I110)</f>
        <v>416</v>
      </c>
      <c r="K110" s="3"/>
    </row>
    <row r="111" spans="6:11" ht="12.75">
      <c r="F111" s="13"/>
      <c r="G111" s="12"/>
      <c r="H111" s="12"/>
      <c r="I111" s="12"/>
      <c r="J111" s="12"/>
      <c r="K111" s="3"/>
    </row>
    <row r="112" spans="1:11" ht="13.5" thickBot="1">
      <c r="A112" t="s">
        <v>83</v>
      </c>
      <c r="F112" s="38">
        <f>+F108+F110</f>
        <v>41998</v>
      </c>
      <c r="G112" s="38">
        <f>+G108+G110</f>
        <v>1511</v>
      </c>
      <c r="H112" s="38">
        <f>+H108+H110</f>
        <v>583</v>
      </c>
      <c r="I112" s="38">
        <f>+I108+I110</f>
        <v>17491</v>
      </c>
      <c r="J112" s="38">
        <f>+J108+J110</f>
        <v>61583</v>
      </c>
      <c r="K112" s="3"/>
    </row>
    <row r="113" spans="6:11" ht="13.5" thickTop="1">
      <c r="F113" s="3"/>
      <c r="K113" s="3"/>
    </row>
    <row r="114" spans="6:11" ht="12.75">
      <c r="F114" s="3"/>
      <c r="K114" s="3"/>
    </row>
    <row r="115" spans="1:11" ht="12.75">
      <c r="A115" s="48" t="s">
        <v>60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</row>
    <row r="116" spans="1:11" ht="12.75">
      <c r="A116" s="49" t="s">
        <v>80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</row>
    <row r="117" ht="12.75">
      <c r="F117" s="3"/>
    </row>
    <row r="118" ht="12.75">
      <c r="F118" s="3"/>
    </row>
    <row r="119" ht="12.75">
      <c r="F119" s="3"/>
    </row>
    <row r="120" ht="12.75">
      <c r="F120" s="3"/>
    </row>
    <row r="121" spans="1:11" ht="12.75">
      <c r="A121" s="47" t="s">
        <v>15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</row>
    <row r="122" spans="1:11" ht="12.75">
      <c r="A122" s="46" t="s">
        <v>16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</row>
    <row r="123" spans="1:11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6" ht="12.75">
      <c r="A124" t="s">
        <v>27</v>
      </c>
      <c r="F124" s="3"/>
    </row>
    <row r="125" spans="1:6" ht="12.75">
      <c r="A125" s="4" t="s">
        <v>84</v>
      </c>
      <c r="F125" s="3"/>
    </row>
    <row r="126" spans="1:6" ht="12.75">
      <c r="A126" s="4" t="s">
        <v>44</v>
      </c>
      <c r="F126" s="3"/>
    </row>
    <row r="127" ht="12.75">
      <c r="F127" s="3"/>
    </row>
    <row r="128" spans="6:10" ht="12.75">
      <c r="F128" s="3"/>
      <c r="H128" s="4" t="s">
        <v>85</v>
      </c>
      <c r="J128" s="4" t="s">
        <v>68</v>
      </c>
    </row>
    <row r="129" spans="6:10" ht="12.75">
      <c r="F129" s="3"/>
      <c r="H129" s="2" t="s">
        <v>17</v>
      </c>
      <c r="J129" s="2" t="s">
        <v>17</v>
      </c>
    </row>
    <row r="130" spans="1:6" ht="12.75">
      <c r="A130" s="3" t="s">
        <v>28</v>
      </c>
      <c r="B130" s="3"/>
      <c r="C130" s="3"/>
      <c r="D130" s="3"/>
      <c r="E130" s="3"/>
      <c r="F130" s="3"/>
    </row>
    <row r="131" spans="1:10" ht="12.75">
      <c r="A131" s="4" t="s">
        <v>69</v>
      </c>
      <c r="F131" s="3"/>
      <c r="H131" s="28">
        <v>370</v>
      </c>
      <c r="J131" s="28">
        <v>314</v>
      </c>
    </row>
    <row r="132" spans="1:6" ht="12.75">
      <c r="A132" t="s">
        <v>47</v>
      </c>
      <c r="F132" s="3"/>
    </row>
    <row r="133" spans="1:10" ht="12.75">
      <c r="A133" s="3"/>
      <c r="B133" s="3" t="s">
        <v>74</v>
      </c>
      <c r="C133" s="3"/>
      <c r="D133" s="3"/>
      <c r="H133" s="12">
        <v>306</v>
      </c>
      <c r="J133" s="12">
        <v>322</v>
      </c>
    </row>
    <row r="134" spans="1:10" ht="12.75">
      <c r="A134" s="3"/>
      <c r="B134" s="3" t="s">
        <v>29</v>
      </c>
      <c r="C134" s="3"/>
      <c r="D134" s="3"/>
      <c r="H134" s="12">
        <v>77</v>
      </c>
      <c r="J134" s="12">
        <v>104</v>
      </c>
    </row>
    <row r="135" spans="1:10" ht="12.75">
      <c r="A135" s="3"/>
      <c r="B135" s="3" t="s">
        <v>30</v>
      </c>
      <c r="C135" s="3"/>
      <c r="D135" s="3"/>
      <c r="H135" s="12">
        <v>-125</v>
      </c>
      <c r="J135" s="12">
        <v>-116</v>
      </c>
    </row>
    <row r="136" spans="1:10" ht="12.75">
      <c r="A136" s="3"/>
      <c r="B136" s="3"/>
      <c r="C136" s="3"/>
      <c r="D136" s="3"/>
      <c r="H136" s="39"/>
      <c r="J136" s="39"/>
    </row>
    <row r="137" spans="1:10" ht="12.75">
      <c r="A137" s="3"/>
      <c r="B137" s="40" t="s">
        <v>31</v>
      </c>
      <c r="C137" s="3"/>
      <c r="D137" s="3"/>
      <c r="H137" s="12">
        <f>SUM(H131:H135)</f>
        <v>628</v>
      </c>
      <c r="J137" s="12">
        <f>SUM(J131:J135)</f>
        <v>624</v>
      </c>
    </row>
    <row r="138" spans="1:10" ht="12.75">
      <c r="A138" s="3"/>
      <c r="B138" s="40" t="s">
        <v>87</v>
      </c>
      <c r="C138" s="3"/>
      <c r="D138" s="3"/>
      <c r="H138" s="12"/>
      <c r="J138" s="12"/>
    </row>
    <row r="139" spans="1:10" ht="12.75">
      <c r="A139" s="3"/>
      <c r="B139" s="40" t="s">
        <v>88</v>
      </c>
      <c r="C139" s="3"/>
      <c r="D139" s="3"/>
      <c r="H139" s="12">
        <v>-96</v>
      </c>
      <c r="J139" s="12">
        <v>-317</v>
      </c>
    </row>
    <row r="140" spans="1:10" ht="12.75">
      <c r="A140" s="3"/>
      <c r="B140" s="40" t="s">
        <v>89</v>
      </c>
      <c r="C140" s="3"/>
      <c r="D140" s="3"/>
      <c r="H140" s="12">
        <v>1599</v>
      </c>
      <c r="J140" s="12">
        <v>-1080</v>
      </c>
    </row>
    <row r="141" spans="1:10" ht="12.75">
      <c r="A141" s="3"/>
      <c r="B141" s="40" t="s">
        <v>102</v>
      </c>
      <c r="C141" s="3"/>
      <c r="D141" s="3"/>
      <c r="H141" s="12">
        <v>374</v>
      </c>
      <c r="J141" s="12">
        <v>0</v>
      </c>
    </row>
    <row r="142" spans="1:11" ht="12.75">
      <c r="A142" s="3"/>
      <c r="B142" s="3"/>
      <c r="C142" s="3"/>
      <c r="D142" s="3"/>
      <c r="E142" s="3"/>
      <c r="F142" s="3"/>
      <c r="G142" s="3"/>
      <c r="H142" s="13"/>
      <c r="I142" s="3"/>
      <c r="J142" s="13"/>
      <c r="K142" s="3"/>
    </row>
    <row r="143" spans="1:11" ht="12.75">
      <c r="A143" s="3"/>
      <c r="B143" s="44" t="s">
        <v>94</v>
      </c>
      <c r="C143" s="3"/>
      <c r="D143" s="3"/>
      <c r="E143" s="3"/>
      <c r="F143" s="3"/>
      <c r="G143" s="3"/>
      <c r="H143" s="13">
        <v>-367</v>
      </c>
      <c r="I143" s="3"/>
      <c r="J143" s="13">
        <v>343</v>
      </c>
      <c r="K143" s="3"/>
    </row>
    <row r="144" spans="1:11" ht="12.75">
      <c r="A144" s="3"/>
      <c r="B144" s="3"/>
      <c r="C144" s="3"/>
      <c r="D144" s="3"/>
      <c r="E144" s="3"/>
      <c r="F144" s="3"/>
      <c r="G144" s="3"/>
      <c r="H144" s="39"/>
      <c r="I144" s="3"/>
      <c r="J144" s="39"/>
      <c r="K144" s="3"/>
    </row>
    <row r="145" spans="1:11" ht="12.75">
      <c r="A145" s="45" t="s">
        <v>70</v>
      </c>
      <c r="B145" s="3"/>
      <c r="C145" s="3"/>
      <c r="D145" s="3"/>
      <c r="E145" s="3"/>
      <c r="F145" s="3"/>
      <c r="G145" s="3"/>
      <c r="H145" s="13">
        <f>SUM(H137:H144)</f>
        <v>2138</v>
      </c>
      <c r="I145" s="3"/>
      <c r="J145" s="13">
        <f>SUM(J137:J144)</f>
        <v>-430</v>
      </c>
      <c r="K145" s="3"/>
    </row>
    <row r="146" spans="1:11" ht="12.75">
      <c r="A146" s="3"/>
      <c r="B146" s="45" t="s">
        <v>100</v>
      </c>
      <c r="C146" s="3"/>
      <c r="D146" s="3"/>
      <c r="E146" s="3"/>
      <c r="F146" s="3"/>
      <c r="G146" s="3"/>
      <c r="H146" s="13">
        <v>-575</v>
      </c>
      <c r="I146" s="3"/>
      <c r="J146" s="13">
        <v>0</v>
      </c>
      <c r="K146" s="3"/>
    </row>
    <row r="147" spans="1:11" ht="12.75">
      <c r="A147" s="3"/>
      <c r="B147" s="3" t="s">
        <v>90</v>
      </c>
      <c r="C147" s="3"/>
      <c r="D147" s="3"/>
      <c r="E147" s="3"/>
      <c r="F147" s="3"/>
      <c r="G147" s="3"/>
      <c r="H147" s="13">
        <v>-77</v>
      </c>
      <c r="I147" s="3"/>
      <c r="J147" s="13">
        <v>-104</v>
      </c>
      <c r="K147" s="3"/>
    </row>
    <row r="148" spans="1:11" ht="12.75">
      <c r="A148" s="3"/>
      <c r="B148" s="3"/>
      <c r="C148" s="3"/>
      <c r="D148" s="3"/>
      <c r="E148" s="3"/>
      <c r="F148" s="3"/>
      <c r="G148" s="3"/>
      <c r="H148" s="39"/>
      <c r="I148" s="3"/>
      <c r="J148" s="39"/>
      <c r="K148" s="3"/>
    </row>
    <row r="149" spans="1:11" ht="12.75">
      <c r="A149" s="45" t="s">
        <v>95</v>
      </c>
      <c r="B149" s="3"/>
      <c r="C149" s="3"/>
      <c r="D149" s="3"/>
      <c r="E149" s="3"/>
      <c r="F149" s="3"/>
      <c r="G149" s="3"/>
      <c r="H149" s="13">
        <f>SUM(H145:H147)</f>
        <v>1486</v>
      </c>
      <c r="I149" s="3"/>
      <c r="J149" s="13">
        <f>SUM(J145:J147)</f>
        <v>-534</v>
      </c>
      <c r="K149" s="3"/>
    </row>
    <row r="150" spans="1:11" ht="12.75">
      <c r="A150" s="3" t="s">
        <v>75</v>
      </c>
      <c r="B150" s="3"/>
      <c r="C150" s="3"/>
      <c r="D150" s="3"/>
      <c r="E150" s="3"/>
      <c r="F150" s="3"/>
      <c r="G150" s="3"/>
      <c r="H150" s="13"/>
      <c r="I150" s="3"/>
      <c r="J150" s="13"/>
      <c r="K150" s="3"/>
    </row>
    <row r="151" spans="1:11" ht="12.75">
      <c r="A151" s="3"/>
      <c r="B151" s="3" t="s">
        <v>73</v>
      </c>
      <c r="C151" s="3"/>
      <c r="D151" s="3"/>
      <c r="E151" s="3"/>
      <c r="F151" s="3"/>
      <c r="G151" s="3"/>
      <c r="H151" s="41">
        <v>125</v>
      </c>
      <c r="I151" s="3"/>
      <c r="J151" s="41">
        <v>116</v>
      </c>
      <c r="K151" s="3"/>
    </row>
    <row r="152" spans="1:11" ht="12.75">
      <c r="A152" s="3"/>
      <c r="B152" s="44" t="s">
        <v>99</v>
      </c>
      <c r="C152" s="3"/>
      <c r="D152" s="3"/>
      <c r="E152" s="3"/>
      <c r="F152" s="3"/>
      <c r="G152" s="3"/>
      <c r="H152" s="42">
        <f>-1306-145</f>
        <v>-1451</v>
      </c>
      <c r="I152" s="3"/>
      <c r="J152" s="42">
        <f>-4028-9</f>
        <v>-4037</v>
      </c>
      <c r="K152" s="3"/>
    </row>
    <row r="153" spans="1:11" ht="12.75">
      <c r="A153" s="3"/>
      <c r="B153" s="3"/>
      <c r="C153" s="3"/>
      <c r="D153" s="3"/>
      <c r="E153" s="3"/>
      <c r="F153" s="3"/>
      <c r="G153" s="3"/>
      <c r="H153" s="43"/>
      <c r="I153" s="3"/>
      <c r="J153" s="43"/>
      <c r="K153" s="3"/>
    </row>
    <row r="154" spans="1:11" ht="12.75">
      <c r="A154" s="3"/>
      <c r="B154" s="3"/>
      <c r="C154" s="3"/>
      <c r="D154" s="3"/>
      <c r="E154" s="3"/>
      <c r="F154" s="3"/>
      <c r="G154" s="3"/>
      <c r="H154" s="13"/>
      <c r="I154" s="3"/>
      <c r="J154" s="13"/>
      <c r="K154" s="3"/>
    </row>
    <row r="155" spans="1:11" ht="12.75">
      <c r="A155" s="45" t="s">
        <v>96</v>
      </c>
      <c r="B155" s="3"/>
      <c r="C155" s="3"/>
      <c r="D155" s="3"/>
      <c r="E155" s="3"/>
      <c r="F155" s="3"/>
      <c r="G155" s="3"/>
      <c r="H155" s="13">
        <f>SUM(H151:H153)</f>
        <v>-1326</v>
      </c>
      <c r="I155" s="3"/>
      <c r="J155" s="13">
        <f>SUM(J151:J153)</f>
        <v>-3921</v>
      </c>
      <c r="K155" s="3"/>
    </row>
    <row r="156" spans="1:11" ht="12.75">
      <c r="A156" s="3" t="s">
        <v>91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2.75">
      <c r="A157" s="3"/>
      <c r="B157" s="3" t="s">
        <v>92</v>
      </c>
      <c r="C157" s="3"/>
      <c r="D157" s="3"/>
      <c r="E157" s="3"/>
      <c r="F157" s="3"/>
      <c r="G157" s="3"/>
      <c r="H157" s="41">
        <v>-337</v>
      </c>
      <c r="I157" s="3"/>
      <c r="J157" s="41">
        <v>-395</v>
      </c>
      <c r="K157" s="3"/>
    </row>
    <row r="158" spans="1:11" ht="12.75">
      <c r="A158" s="3"/>
      <c r="B158" s="3"/>
      <c r="C158" s="3"/>
      <c r="D158" s="3"/>
      <c r="E158" s="3"/>
      <c r="F158" s="3"/>
      <c r="G158" s="3"/>
      <c r="H158" s="43"/>
      <c r="I158" s="3"/>
      <c r="J158" s="43"/>
      <c r="K158" s="3"/>
    </row>
    <row r="159" spans="1:11" ht="12.75">
      <c r="A159" s="3"/>
      <c r="B159" s="3"/>
      <c r="C159" s="3"/>
      <c r="D159" s="3"/>
      <c r="E159" s="3"/>
      <c r="F159" s="3"/>
      <c r="G159" s="3"/>
      <c r="H159" s="13"/>
      <c r="I159" s="3"/>
      <c r="J159" s="13"/>
      <c r="K159" s="3"/>
    </row>
    <row r="160" spans="1:11" ht="12.75">
      <c r="A160" s="45" t="s">
        <v>97</v>
      </c>
      <c r="B160" s="3"/>
      <c r="C160" s="3"/>
      <c r="D160" s="3"/>
      <c r="E160" s="3"/>
      <c r="F160" s="3"/>
      <c r="G160" s="3"/>
      <c r="H160" s="13">
        <f>+H157</f>
        <v>-337</v>
      </c>
      <c r="I160" s="3"/>
      <c r="J160" s="13">
        <f>+J157</f>
        <v>-395</v>
      </c>
      <c r="K160" s="3"/>
    </row>
    <row r="161" spans="1:11" ht="12.75">
      <c r="A161" s="3"/>
      <c r="B161" s="3"/>
      <c r="C161" s="3"/>
      <c r="D161" s="3"/>
      <c r="E161" s="3"/>
      <c r="F161" s="3"/>
      <c r="G161" s="3"/>
      <c r="H161" s="39"/>
      <c r="I161" s="3"/>
      <c r="J161" s="39"/>
      <c r="K161" s="3"/>
    </row>
    <row r="162" spans="1:11" ht="12.75">
      <c r="A162" s="45" t="s">
        <v>53</v>
      </c>
      <c r="B162" s="3"/>
      <c r="C162" s="3"/>
      <c r="D162" s="3"/>
      <c r="E162" s="3"/>
      <c r="F162" s="3"/>
      <c r="G162" s="3"/>
      <c r="H162" s="13">
        <f>+H149+H155+H160</f>
        <v>-177</v>
      </c>
      <c r="I162" s="3"/>
      <c r="J162" s="13">
        <f>+J149+J155+J160</f>
        <v>-4850</v>
      </c>
      <c r="K162" s="3"/>
    </row>
    <row r="163" spans="1:11" ht="12.75">
      <c r="A163" s="3" t="s">
        <v>76</v>
      </c>
      <c r="B163" s="3"/>
      <c r="C163" s="3"/>
      <c r="D163" s="3"/>
      <c r="E163" s="3"/>
      <c r="F163" s="3"/>
      <c r="G163" s="3"/>
      <c r="H163" s="13">
        <v>23904</v>
      </c>
      <c r="I163" s="3"/>
      <c r="J163" s="13">
        <v>20596</v>
      </c>
      <c r="K163" s="3"/>
    </row>
    <row r="164" spans="1:11" ht="13.5" thickBot="1">
      <c r="A164" s="40" t="s">
        <v>93</v>
      </c>
      <c r="B164" s="3"/>
      <c r="C164" s="3"/>
      <c r="D164" s="3"/>
      <c r="E164" s="3"/>
      <c r="F164" s="3"/>
      <c r="G164" s="3"/>
      <c r="H164" s="38">
        <f>+H162+H163</f>
        <v>23727</v>
      </c>
      <c r="I164" s="3"/>
      <c r="J164" s="38">
        <f>+J162+J163</f>
        <v>15746</v>
      </c>
      <c r="K164" s="3"/>
    </row>
    <row r="165" spans="1:11" ht="13.5" thickTop="1">
      <c r="A165" s="3"/>
      <c r="B165" s="3"/>
      <c r="C165" s="3"/>
      <c r="D165" s="3"/>
      <c r="E165" s="3"/>
      <c r="F165" s="3"/>
      <c r="G165" s="3"/>
      <c r="H165" s="13"/>
      <c r="I165" s="3"/>
      <c r="J165" s="13"/>
      <c r="K165" s="3"/>
    </row>
    <row r="166" spans="1:11" ht="12.75">
      <c r="A166" s="3"/>
      <c r="B166" s="3"/>
      <c r="C166" s="3"/>
      <c r="D166" s="3"/>
      <c r="E166" s="3"/>
      <c r="F166" s="3"/>
      <c r="G166" s="3"/>
      <c r="H166" s="13"/>
      <c r="I166" s="3"/>
      <c r="J166" s="13"/>
      <c r="K166" s="3"/>
    </row>
    <row r="167" spans="1:11" ht="12.75">
      <c r="A167" s="48" t="s">
        <v>61</v>
      </c>
      <c r="B167" s="48"/>
      <c r="C167" s="48"/>
      <c r="D167" s="48"/>
      <c r="E167" s="48"/>
      <c r="F167" s="48"/>
      <c r="G167" s="48"/>
      <c r="H167" s="48"/>
      <c r="I167" s="48"/>
      <c r="J167" s="48"/>
      <c r="K167" s="48"/>
    </row>
    <row r="168" spans="1:11" ht="12.75">
      <c r="A168" s="49" t="s">
        <v>80</v>
      </c>
      <c r="B168" s="48"/>
      <c r="C168" s="48"/>
      <c r="D168" s="48"/>
      <c r="E168" s="48"/>
      <c r="F168" s="48"/>
      <c r="G168" s="48"/>
      <c r="H168" s="48"/>
      <c r="I168" s="48"/>
      <c r="J168" s="48"/>
      <c r="K168" s="48"/>
    </row>
    <row r="169" spans="1:11" ht="12.75">
      <c r="A169" s="3"/>
      <c r="B169" s="3"/>
      <c r="C169" s="3"/>
      <c r="D169" s="3"/>
      <c r="E169" s="3"/>
      <c r="F169" s="3"/>
      <c r="G169" s="3"/>
      <c r="H169" s="13"/>
      <c r="I169" s="3"/>
      <c r="J169" s="13"/>
      <c r="K169" s="3"/>
    </row>
    <row r="170" spans="1:11" ht="12.75">
      <c r="A170" s="3"/>
      <c r="B170" s="3"/>
      <c r="C170" s="3"/>
      <c r="D170" s="3"/>
      <c r="E170" s="3"/>
      <c r="F170" s="3"/>
      <c r="G170" s="3"/>
      <c r="H170" s="13"/>
      <c r="I170" s="3"/>
      <c r="J170" s="13"/>
      <c r="K170" s="3"/>
    </row>
    <row r="171" spans="1:11" ht="12.75">
      <c r="A171" s="3"/>
      <c r="C171" s="3"/>
      <c r="D171" s="3"/>
      <c r="E171" s="3"/>
      <c r="F171" s="3"/>
      <c r="G171" s="3"/>
      <c r="H171" s="13"/>
      <c r="I171" s="3"/>
      <c r="J171" s="13"/>
      <c r="K171" s="3"/>
    </row>
    <row r="172" spans="8:10" ht="12.75">
      <c r="H172" s="12"/>
      <c r="J172" s="12"/>
    </row>
    <row r="173" spans="8:10" ht="12.75">
      <c r="H173" s="12"/>
      <c r="J173" s="12"/>
    </row>
    <row r="174" spans="8:10" ht="12.75">
      <c r="H174" s="12"/>
      <c r="J174" s="12"/>
    </row>
    <row r="175" spans="8:10" ht="12.75">
      <c r="H175" s="12"/>
      <c r="J175" s="12"/>
    </row>
    <row r="176" spans="8:10" ht="12.75">
      <c r="H176" s="12"/>
      <c r="J176" s="12"/>
    </row>
    <row r="177" spans="8:10" ht="12.75">
      <c r="H177" s="12"/>
      <c r="J177" s="12"/>
    </row>
    <row r="178" spans="8:10" ht="12.75">
      <c r="H178" s="12"/>
      <c r="J178" s="12"/>
    </row>
    <row r="179" spans="8:10" ht="12.75">
      <c r="H179" s="12"/>
      <c r="J179" s="12"/>
    </row>
  </sheetData>
  <mergeCells count="18">
    <mergeCell ref="A167:K167"/>
    <mergeCell ref="A168:K168"/>
    <mergeCell ref="A121:K121"/>
    <mergeCell ref="A122:K122"/>
    <mergeCell ref="A89:K89"/>
    <mergeCell ref="A84:K84"/>
    <mergeCell ref="A85:K85"/>
    <mergeCell ref="A116:K116"/>
    <mergeCell ref="G95:H95"/>
    <mergeCell ref="A115:K115"/>
    <mergeCell ref="A49:K49"/>
    <mergeCell ref="A88:K88"/>
    <mergeCell ref="A1:K1"/>
    <mergeCell ref="A2:K2"/>
    <mergeCell ref="A3:K3"/>
    <mergeCell ref="A48:K48"/>
    <mergeCell ref="A44:K44"/>
    <mergeCell ref="A45:K45"/>
  </mergeCells>
  <printOptions horizontalCentered="1"/>
  <pageMargins left="1" right="0.25" top="1.38" bottom="0.25" header="1" footer="0.5"/>
  <pageSetup horizontalDpi="180" verticalDpi="18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Formosa Engineering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Formosa</dc:creator>
  <cp:keywords/>
  <dc:description/>
  <cp:lastModifiedBy>lyl</cp:lastModifiedBy>
  <cp:lastPrinted>2005-05-30T11:00:43Z</cp:lastPrinted>
  <dcterms:created xsi:type="dcterms:W3CDTF">2002-09-24T02:05:49Z</dcterms:created>
  <dcterms:modified xsi:type="dcterms:W3CDTF">2005-05-30T11:00:54Z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