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90" windowWidth="9720" windowHeight="6795" activeTab="3"/>
  </bookViews>
  <sheets>
    <sheet name="MAR04" sheetId="1" r:id="rId1"/>
    <sheet name="JUN04" sheetId="2" r:id="rId2"/>
    <sheet name="SEP04" sheetId="3" r:id="rId3"/>
    <sheet name="DEC04" sheetId="4" r:id="rId4"/>
  </sheets>
  <definedNames>
    <definedName name="_xlnm.Print_Area" localSheetId="3">'DEC04'!$A$1:$L$188</definedName>
    <definedName name="_xlnm.Print_Area" localSheetId="1">'JUN04'!$A$1:$L$1</definedName>
    <definedName name="_xlnm.Print_Area" localSheetId="0">'MAR04'!#REF!</definedName>
    <definedName name="_xlnm.Print_Area" localSheetId="2">'SEP04'!#REF!</definedName>
  </definedNames>
  <calcPr fullCalcOnLoad="1"/>
</workbook>
</file>

<file path=xl/sharedStrings.xml><?xml version="1.0" encoding="utf-8"?>
<sst xmlns="http://schemas.openxmlformats.org/spreadsheetml/2006/main" count="159" uniqueCount="121">
  <si>
    <t>Inventories</t>
  </si>
  <si>
    <t>Revenue</t>
  </si>
  <si>
    <t>Property, Plant &amp; Equipment</t>
  </si>
  <si>
    <t>Other Investments</t>
  </si>
  <si>
    <t>Current Assets</t>
  </si>
  <si>
    <t>Current Liabilities</t>
  </si>
  <si>
    <t>Net Current Assets</t>
  </si>
  <si>
    <t>Share Capital</t>
  </si>
  <si>
    <t>Reserves</t>
  </si>
  <si>
    <t>Shareholders' Fund</t>
  </si>
  <si>
    <t>Minority Interest</t>
  </si>
  <si>
    <t>Borrowings</t>
  </si>
  <si>
    <t>Share</t>
  </si>
  <si>
    <t>Capital</t>
  </si>
  <si>
    <t>Profits</t>
  </si>
  <si>
    <t>RAPID SYNERGY BERHAD</t>
  </si>
  <si>
    <t>(Company No. 325935-U)</t>
  </si>
  <si>
    <t>RM'000</t>
  </si>
  <si>
    <t>Land Held For Development</t>
  </si>
  <si>
    <t>Trade and other receivables</t>
  </si>
  <si>
    <t>Tax refundable</t>
  </si>
  <si>
    <t xml:space="preserve">    3 months ended</t>
  </si>
  <si>
    <t>Basic earnings per ordinary share (sen)</t>
  </si>
  <si>
    <t>Diluted earnings per ordinary share (sen)</t>
  </si>
  <si>
    <t>Condensed Consolidated Statement of Changes in Equity</t>
  </si>
  <si>
    <t>Premium</t>
  </si>
  <si>
    <t>Retained</t>
  </si>
  <si>
    <t>Condensed Consolidated Cash Flow Statement</t>
  </si>
  <si>
    <t>CASH FLOWS FROM OPERATING ACTIVITIES</t>
  </si>
  <si>
    <t>Interest expense</t>
  </si>
  <si>
    <t>Interest income</t>
  </si>
  <si>
    <t>Operating profit before working capital changes</t>
  </si>
  <si>
    <t>(Incorporated in Malaysia)</t>
  </si>
  <si>
    <t>Tax expense</t>
  </si>
  <si>
    <t>Property</t>
  </si>
  <si>
    <t>Revaluation</t>
  </si>
  <si>
    <t>Reserve</t>
  </si>
  <si>
    <t>Long Term And Deferred Liabilities</t>
  </si>
  <si>
    <t>Cash &amp; cash equivalents</t>
  </si>
  <si>
    <t>Non-distributable</t>
  </si>
  <si>
    <t>Financed by:-</t>
  </si>
  <si>
    <t>Capital And Reserves</t>
  </si>
  <si>
    <t>Deferred taxation</t>
  </si>
  <si>
    <t>TOTAL</t>
  </si>
  <si>
    <t>The figures have not been audited.</t>
  </si>
  <si>
    <t>Distributable</t>
  </si>
  <si>
    <t>Net Tangible Assets per share (RM)</t>
  </si>
  <si>
    <t>Adjustment for:-</t>
  </si>
  <si>
    <t>Dividend</t>
  </si>
  <si>
    <t>Condensed Consolidated Balance Sheet</t>
  </si>
  <si>
    <t xml:space="preserve">Condensed Consolidated Income Statement </t>
  </si>
  <si>
    <t>Trade and other payables</t>
  </si>
  <si>
    <t>2003</t>
  </si>
  <si>
    <t>MASB 25 Adjustment</t>
  </si>
  <si>
    <t>Restated balance</t>
  </si>
  <si>
    <t>(Audited)</t>
  </si>
  <si>
    <t xml:space="preserve">    Individual Quarter</t>
  </si>
  <si>
    <t xml:space="preserve">   Cumulative Quarters</t>
  </si>
  <si>
    <t>CASH OUTFLOW FROM FINANCING ACTIVITIES</t>
  </si>
  <si>
    <t>At 1 January 2003 as previously reported</t>
  </si>
  <si>
    <t>The condensed consolidated balance sheet should be read in conjuction with the audited financial statement</t>
  </si>
  <si>
    <t>The condensed consolidated income statement should be read in conjuction with the audited financial statement</t>
  </si>
  <si>
    <t>The condensed consolidated statement of changes in equity should be read in conjuction with the audited financial statement</t>
  </si>
  <si>
    <t>The condensed consolidated cash flow statement should be read in conjuction with the audited financial statement</t>
  </si>
  <si>
    <t>31Dec 2003</t>
  </si>
  <si>
    <t>2004</t>
  </si>
  <si>
    <t>Shares issue expense written off</t>
  </si>
  <si>
    <t>Bonus issue</t>
  </si>
  <si>
    <t>of the Group for the financial year ended 31 December 2003</t>
  </si>
  <si>
    <t>Provision for taxation</t>
  </si>
  <si>
    <t>Gain In Disposal Of Subsidiary</t>
  </si>
  <si>
    <t>At 1 January 2004</t>
  </si>
  <si>
    <t>Operating profit</t>
  </si>
  <si>
    <t>Profit before taxation</t>
  </si>
  <si>
    <t>Profit after taxation</t>
  </si>
  <si>
    <t>Net profit for the period</t>
  </si>
  <si>
    <t>Gain on disposal of subsidiary</t>
  </si>
  <si>
    <t>Property development cost</t>
  </si>
  <si>
    <t>Net increase/(decrease) in cash and cash equivalents</t>
  </si>
  <si>
    <t>at 31 December  2004</t>
  </si>
  <si>
    <t>31 Dec 2004</t>
  </si>
  <si>
    <t xml:space="preserve">           31 December</t>
  </si>
  <si>
    <t xml:space="preserve">       31 December</t>
  </si>
  <si>
    <t>for the fourth quarter ended 31 December 2004</t>
  </si>
  <si>
    <t>for the 12 months ended 31 December 2004</t>
  </si>
  <si>
    <t>Net profit for the 12 months period</t>
  </si>
  <si>
    <t>Decreased in share premium</t>
  </si>
  <si>
    <t>At 31 December 2004</t>
  </si>
  <si>
    <t>At 31 December  2003</t>
  </si>
  <si>
    <t>for the period ended 31 December 2004</t>
  </si>
  <si>
    <t>31 Dec 2003</t>
  </si>
  <si>
    <t xml:space="preserve">      12 months ended</t>
  </si>
  <si>
    <t xml:space="preserve"> </t>
  </si>
  <si>
    <t>Profit before tax</t>
  </si>
  <si>
    <t>Depreciation</t>
  </si>
  <si>
    <t xml:space="preserve">   Decrease/(Increase) in:</t>
  </si>
  <si>
    <t xml:space="preserve">       Inventories</t>
  </si>
  <si>
    <t xml:space="preserve">       Receivables</t>
  </si>
  <si>
    <t xml:space="preserve">   Tax paid</t>
  </si>
  <si>
    <t xml:space="preserve">   Interest paid</t>
  </si>
  <si>
    <t>Net cash generated from operating activities</t>
  </si>
  <si>
    <t>Cash generated from operating activities</t>
  </si>
  <si>
    <t>CASH FLOW FROM INVESTING ACTIVITIES</t>
  </si>
  <si>
    <t xml:space="preserve">   Interest received</t>
  </si>
  <si>
    <t xml:space="preserve">   Purchase of plant and equipment</t>
  </si>
  <si>
    <t xml:space="preserve">   Additions to land held for development</t>
  </si>
  <si>
    <t xml:space="preserve">   Security deposit refunded</t>
  </si>
  <si>
    <t xml:space="preserve">   Sale of subsidiary</t>
  </si>
  <si>
    <t xml:space="preserve">   Share issue expenses</t>
  </si>
  <si>
    <t xml:space="preserve">   Dividend paid</t>
  </si>
  <si>
    <t xml:space="preserve">   Drawdown of term loans</t>
  </si>
  <si>
    <t xml:space="preserve">   Repayment of term loans</t>
  </si>
  <si>
    <t>Net cash generated from financing activities</t>
  </si>
  <si>
    <t>Net cash generated (used in)/from investing activities</t>
  </si>
  <si>
    <t xml:space="preserve">      Increase/(Decrease) in payables</t>
  </si>
  <si>
    <t>Cash and cash equivalents at 1 January</t>
  </si>
  <si>
    <t>Cash and cash equivalents at 31 December</t>
  </si>
  <si>
    <t>Gain on disposal of property, plant &amp; equipment</t>
  </si>
  <si>
    <t>-</t>
  </si>
  <si>
    <t xml:space="preserve">       Property development cost</t>
  </si>
  <si>
    <t xml:space="preserve">   Proceeds from disposal of plant and equipment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</si>
</sst>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"/>
    <numFmt numFmtId="177" formatCode="0.0000"/>
    <numFmt numFmtId="178" formatCode="_(* #,##0.0_);_(* \(#,##0.0\);_(* &quot;-&quot;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 quotePrefix="1">
      <alignment horizontal="center"/>
    </xf>
    <xf numFmtId="15" fontId="0" fillId="0" borderId="0" xfId="0" applyNumberFormat="1" applyAlignment="1" quotePrefix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171" fontId="0" fillId="0" borderId="0" xfId="15" applyNumberFormat="1" applyAlignment="1">
      <alignment/>
    </xf>
    <xf numFmtId="171" fontId="0" fillId="0" borderId="0" xfId="15" applyNumberFormat="1" applyBorder="1" applyAlignment="1">
      <alignment/>
    </xf>
    <xf numFmtId="171" fontId="0" fillId="0" borderId="2" xfId="15" applyNumberFormat="1" applyBorder="1" applyAlignment="1">
      <alignment/>
    </xf>
    <xf numFmtId="171" fontId="0" fillId="0" borderId="3" xfId="15" applyNumberFormat="1" applyBorder="1" applyAlignment="1">
      <alignment/>
    </xf>
    <xf numFmtId="43" fontId="0" fillId="0" borderId="0" xfId="15" applyAlignment="1">
      <alignment/>
    </xf>
    <xf numFmtId="171" fontId="0" fillId="0" borderId="0" xfId="15" applyNumberFormat="1" applyAlignment="1">
      <alignment/>
    </xf>
    <xf numFmtId="171" fontId="0" fillId="0" borderId="1" xfId="15" applyNumberFormat="1" applyBorder="1" applyAlignment="1">
      <alignment/>
    </xf>
    <xf numFmtId="171" fontId="0" fillId="0" borderId="0" xfId="15" applyNumberFormat="1" applyBorder="1" applyAlignment="1">
      <alignment/>
    </xf>
    <xf numFmtId="171" fontId="0" fillId="0" borderId="0" xfId="15" applyNumberFormat="1" applyAlignment="1">
      <alignment horizontal="left"/>
    </xf>
    <xf numFmtId="170" fontId="0" fillId="0" borderId="3" xfId="15" applyNumberFormat="1" applyBorder="1" applyAlignment="1">
      <alignment/>
    </xf>
    <xf numFmtId="43" fontId="0" fillId="0" borderId="0" xfId="15" applyBorder="1" applyAlignment="1">
      <alignment/>
    </xf>
    <xf numFmtId="43" fontId="0" fillId="0" borderId="0" xfId="15" applyAlignment="1">
      <alignment/>
    </xf>
    <xf numFmtId="43" fontId="0" fillId="0" borderId="1" xfId="15" applyBorder="1" applyAlignment="1">
      <alignment/>
    </xf>
    <xf numFmtId="43" fontId="0" fillId="0" borderId="4" xfId="15" applyBorder="1" applyAlignment="1">
      <alignment/>
    </xf>
    <xf numFmtId="171" fontId="0" fillId="0" borderId="3" xfId="15" applyNumberFormat="1" applyBorder="1" applyAlignment="1">
      <alignment/>
    </xf>
    <xf numFmtId="171" fontId="0" fillId="0" borderId="1" xfId="15" applyNumberFormat="1" applyBorder="1" applyAlignment="1">
      <alignment/>
    </xf>
    <xf numFmtId="171" fontId="0" fillId="0" borderId="0" xfId="0" applyNumberFormat="1" applyAlignment="1">
      <alignment/>
    </xf>
    <xf numFmtId="177" fontId="0" fillId="0" borderId="0" xfId="0" applyNumberFormat="1" applyBorder="1" applyAlignment="1">
      <alignment/>
    </xf>
    <xf numFmtId="171" fontId="0" fillId="0" borderId="4" xfId="15" applyNumberFormat="1" applyBorder="1" applyAlignment="1">
      <alignment/>
    </xf>
    <xf numFmtId="171" fontId="0" fillId="0" borderId="5" xfId="15" applyNumberFormat="1" applyBorder="1" applyAlignment="1">
      <alignment/>
    </xf>
    <xf numFmtId="171" fontId="0" fillId="0" borderId="6" xfId="15" applyNumberFormat="1" applyBorder="1" applyAlignment="1">
      <alignment/>
    </xf>
    <xf numFmtId="171" fontId="0" fillId="0" borderId="7" xfId="15" applyNumberFormat="1" applyBorder="1" applyAlignment="1">
      <alignment/>
    </xf>
    <xf numFmtId="171" fontId="0" fillId="0" borderId="8" xfId="15" applyNumberFormat="1" applyBorder="1" applyAlignment="1">
      <alignment/>
    </xf>
    <xf numFmtId="171" fontId="0" fillId="0" borderId="0" xfId="15" applyNumberFormat="1" applyFont="1" applyAlignment="1">
      <alignment horizontal="center"/>
    </xf>
    <xf numFmtId="171" fontId="0" fillId="0" borderId="0" xfId="15" applyNumberFormat="1" applyFont="1" applyAlignment="1">
      <alignment/>
    </xf>
    <xf numFmtId="171" fontId="0" fillId="0" borderId="2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6" xfId="15" applyNumberFormat="1" applyFont="1" applyBorder="1" applyAlignment="1" quotePrefix="1">
      <alignment horizontal="center"/>
    </xf>
    <xf numFmtId="171" fontId="0" fillId="0" borderId="0" xfId="15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workbookViewId="0" topLeftCell="A1">
      <selection activeCell="B25" sqref="B25"/>
    </sheetView>
  </sheetViews>
  <sheetFormatPr defaultColWidth="9.140625" defaultRowHeight="12.75"/>
  <cols>
    <col min="1" max="1" width="3.7109375" style="0" customWidth="1"/>
    <col min="2" max="2" width="12.7109375" style="0" customWidth="1"/>
    <col min="4" max="4" width="9.28125" style="0" customWidth="1"/>
    <col min="6" max="6" width="9.57421875" style="0" customWidth="1"/>
    <col min="7" max="7" width="9.28125" style="0" customWidth="1"/>
    <col min="8" max="8" width="10.7109375" style="0" customWidth="1"/>
    <col min="9" max="9" width="9.28125" style="0" customWidth="1"/>
    <col min="10" max="10" width="10.7109375" style="0" customWidth="1"/>
    <col min="11" max="11" width="10.00390625" style="0" customWidth="1"/>
    <col min="13" max="13" width="12.7109375" style="0" customWidth="1"/>
    <col min="15" max="15" width="12.8515625" style="0" bestFit="1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2.75">
      <c r="A19" s="4"/>
      <c r="C19" s="4"/>
      <c r="D19" s="4"/>
      <c r="E19" s="4"/>
      <c r="F19" s="4"/>
      <c r="G19" s="4"/>
      <c r="H19" s="4"/>
      <c r="I19" s="4"/>
      <c r="J19" s="4"/>
      <c r="K19" s="4"/>
    </row>
  </sheetData>
  <printOptions horizontalCentered="1"/>
  <pageMargins left="0.5" right="0.5" top="1.38" bottom="0.25" header="1" footer="0.5"/>
  <pageSetup fitToHeight="1" fitToWidth="1" horizontalDpi="180" verticalDpi="180" orientation="portrait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workbookViewId="0" topLeftCell="A1">
      <selection activeCell="A1" sqref="A1:K171"/>
    </sheetView>
  </sheetViews>
  <sheetFormatPr defaultColWidth="9.140625" defaultRowHeight="12.75"/>
  <cols>
    <col min="1" max="1" width="3.7109375" style="0" customWidth="1"/>
    <col min="2" max="2" width="12.7109375" style="0" customWidth="1"/>
    <col min="4" max="4" width="9.28125" style="0" customWidth="1"/>
    <col min="6" max="6" width="9.57421875" style="0" customWidth="1"/>
    <col min="7" max="7" width="9.28125" style="0" customWidth="1"/>
    <col min="8" max="8" width="10.7109375" style="0" customWidth="1"/>
    <col min="9" max="9" width="9.28125" style="0" customWidth="1"/>
    <col min="10" max="10" width="10.7109375" style="0" customWidth="1"/>
    <col min="11" max="11" width="10.00390625" style="0" customWidth="1"/>
    <col min="13" max="13" width="12.7109375" style="0" customWidth="1"/>
    <col min="15" max="15" width="12.8515625" style="0" bestFit="1" customWidth="1"/>
  </cols>
  <sheetData>
    <row r="1" spans="1:4" ht="12.75">
      <c r="A1" s="4"/>
      <c r="B1" s="4"/>
      <c r="C1" s="4"/>
      <c r="D1" s="4"/>
    </row>
    <row r="2" spans="1:4" ht="12.75">
      <c r="A2" s="4"/>
      <c r="B2" s="4"/>
      <c r="C2" s="4"/>
      <c r="D2" s="4"/>
    </row>
    <row r="3" spans="1:4" ht="12.75">
      <c r="A3" s="4"/>
      <c r="B3" s="4"/>
      <c r="C3" s="4"/>
      <c r="D3" s="4"/>
    </row>
    <row r="4" spans="1:4" ht="12.75">
      <c r="A4" s="4"/>
      <c r="B4" s="4"/>
      <c r="C4" s="4"/>
      <c r="D4" s="4"/>
    </row>
    <row r="5" spans="1:4" ht="12.75">
      <c r="A5" s="4"/>
      <c r="B5" s="4"/>
      <c r="C5" s="4"/>
      <c r="D5" s="4"/>
    </row>
    <row r="6" spans="1:4" ht="12.75">
      <c r="A6" s="4"/>
      <c r="B6" s="4"/>
      <c r="C6" s="4"/>
      <c r="D6" s="4"/>
    </row>
    <row r="7" spans="1:4" ht="12.75">
      <c r="A7" s="4"/>
      <c r="B7" s="4"/>
      <c r="C7" s="4"/>
      <c r="D7" s="4"/>
    </row>
    <row r="8" spans="1:4" ht="12.75">
      <c r="A8" s="4"/>
      <c r="B8" s="4"/>
      <c r="C8" s="4"/>
      <c r="D8" s="4"/>
    </row>
    <row r="9" spans="1:4" ht="12.75">
      <c r="A9" s="4"/>
      <c r="B9" s="4"/>
      <c r="C9" s="4"/>
      <c r="D9" s="4"/>
    </row>
    <row r="10" spans="1:4" ht="12.75">
      <c r="A10" s="4"/>
      <c r="B10" s="4"/>
      <c r="C10" s="4"/>
      <c r="D10" s="4"/>
    </row>
    <row r="11" spans="1:4" ht="12.75">
      <c r="A11" s="4"/>
      <c r="B11" s="4"/>
      <c r="C11" s="4"/>
      <c r="D11" s="4"/>
    </row>
    <row r="12" spans="1:4" ht="12.75">
      <c r="A12" s="4"/>
      <c r="B12" s="4"/>
      <c r="C12" s="4"/>
      <c r="D12" s="4"/>
    </row>
    <row r="13" spans="1:4" ht="12.75">
      <c r="A13" s="4"/>
      <c r="B13" s="4"/>
      <c r="C13" s="4"/>
      <c r="D13" s="4"/>
    </row>
    <row r="14" spans="1:4" ht="12.75">
      <c r="A14" s="4"/>
      <c r="B14" s="4"/>
      <c r="C14" s="4"/>
      <c r="D14" s="4"/>
    </row>
    <row r="15" spans="1:4" ht="12.75">
      <c r="A15" s="4"/>
      <c r="B15" s="4"/>
      <c r="C15" s="4"/>
      <c r="D15" s="4"/>
    </row>
    <row r="16" spans="1:4" ht="12.75">
      <c r="A16" s="4"/>
      <c r="B16" s="4"/>
      <c r="C16" s="4"/>
      <c r="D16" s="4"/>
    </row>
    <row r="17" spans="1:4" ht="12.75">
      <c r="A17" s="4"/>
      <c r="B17" s="4"/>
      <c r="C17" s="4"/>
      <c r="D17" s="4"/>
    </row>
    <row r="18" spans="1:4" ht="12.75">
      <c r="A18" s="4"/>
      <c r="B18" s="4"/>
      <c r="C18" s="4"/>
      <c r="D18" s="4"/>
    </row>
    <row r="19" spans="1:11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2.75">
      <c r="A49" s="4"/>
      <c r="C49" s="4"/>
      <c r="D49" s="4"/>
      <c r="E49" s="4"/>
      <c r="F49" s="4"/>
      <c r="G49" s="4"/>
      <c r="H49" s="4"/>
      <c r="I49" s="4"/>
      <c r="J49" s="4"/>
      <c r="K49" s="4"/>
    </row>
  </sheetData>
  <printOptions horizontalCentered="1"/>
  <pageMargins left="0.5" right="0.5" top="1.38" bottom="0.25" header="1" footer="0.5"/>
  <pageSetup fitToHeight="1" fitToWidth="1" horizontalDpi="180" verticalDpi="180" orientation="portrait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A1" sqref="A1:K220"/>
    </sheetView>
  </sheetViews>
  <sheetFormatPr defaultColWidth="9.140625" defaultRowHeight="12.75"/>
  <cols>
    <col min="1" max="1" width="3.7109375" style="0" customWidth="1"/>
    <col min="2" max="2" width="12.7109375" style="0" customWidth="1"/>
    <col min="4" max="4" width="9.28125" style="0" customWidth="1"/>
    <col min="6" max="6" width="10.28125" style="0" customWidth="1"/>
    <col min="7" max="7" width="9.28125" style="0" customWidth="1"/>
    <col min="8" max="8" width="10.7109375" style="0" customWidth="1"/>
    <col min="9" max="9" width="9.28125" style="0" customWidth="1"/>
    <col min="10" max="10" width="10.7109375" style="0" customWidth="1"/>
    <col min="11" max="11" width="10.00390625" style="0" customWidth="1"/>
    <col min="13" max="13" width="12.7109375" style="0" customWidth="1"/>
    <col min="15" max="15" width="12.8515625" style="0" bestFit="1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2.75">
      <c r="A11" s="4"/>
      <c r="C11" s="4"/>
      <c r="D11" s="4"/>
      <c r="E11" s="4"/>
      <c r="F11" s="4"/>
      <c r="G11" s="4"/>
      <c r="H11" s="4"/>
      <c r="I11" s="4"/>
      <c r="J11" s="4"/>
      <c r="K11" s="4"/>
    </row>
  </sheetData>
  <printOptions horizontalCentered="1"/>
  <pageMargins left="0.5" right="0.5" top="0.25" bottom="0.25" header="1" footer="0.5"/>
  <pageSetup fitToHeight="1" fitToWidth="1" horizontalDpi="180" verticalDpi="180" orientation="portrait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9"/>
  <sheetViews>
    <sheetView tabSelected="1" workbookViewId="0" topLeftCell="C178">
      <selection activeCell="G193" sqref="G193"/>
    </sheetView>
  </sheetViews>
  <sheetFormatPr defaultColWidth="9.140625" defaultRowHeight="12.75"/>
  <cols>
    <col min="1" max="1" width="3.7109375" style="0" customWidth="1"/>
    <col min="2" max="2" width="12.7109375" style="0" customWidth="1"/>
    <col min="4" max="4" width="9.28125" style="0" customWidth="1"/>
    <col min="6" max="6" width="10.28125" style="0" customWidth="1"/>
    <col min="7" max="7" width="9.8515625" style="0" customWidth="1"/>
    <col min="8" max="8" width="10.7109375" style="0" customWidth="1"/>
    <col min="9" max="9" width="9.28125" style="0" customWidth="1"/>
    <col min="10" max="10" width="10.7109375" style="0" customWidth="1"/>
    <col min="11" max="11" width="10.00390625" style="0" customWidth="1"/>
    <col min="13" max="13" width="12.7109375" style="0" customWidth="1"/>
    <col min="15" max="15" width="12.8515625" style="0" bestFit="1" customWidth="1"/>
  </cols>
  <sheetData>
    <row r="1" spans="1:11" ht="12.75">
      <c r="A1" s="45" t="s">
        <v>15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2.75">
      <c r="A2" s="45" t="s">
        <v>16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2.75">
      <c r="A3" s="45" t="s">
        <v>32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ht="12.75">
      <c r="A5" t="s">
        <v>49</v>
      </c>
    </row>
    <row r="6" ht="12.75">
      <c r="A6" s="5" t="s">
        <v>79</v>
      </c>
    </row>
    <row r="7" spans="1:4" ht="12.75">
      <c r="A7" s="5" t="s">
        <v>44</v>
      </c>
      <c r="B7" s="7"/>
      <c r="C7" s="7"/>
      <c r="D7" s="7"/>
    </row>
    <row r="8" spans="1:4" ht="12.75">
      <c r="A8" s="5"/>
      <c r="B8" s="7"/>
      <c r="C8" s="7"/>
      <c r="D8" s="7"/>
    </row>
    <row r="9" spans="1:10" ht="12.75">
      <c r="A9" s="5"/>
      <c r="B9" s="7"/>
      <c r="C9" s="7"/>
      <c r="D9" s="7"/>
      <c r="J9" s="2"/>
    </row>
    <row r="10" spans="1:10" ht="12.75">
      <c r="A10" s="5"/>
      <c r="B10" s="7"/>
      <c r="C10" s="7"/>
      <c r="D10" s="7"/>
      <c r="H10" t="s">
        <v>92</v>
      </c>
      <c r="J10" s="2" t="s">
        <v>55</v>
      </c>
    </row>
    <row r="11" spans="6:10" ht="12.75">
      <c r="F11" s="8"/>
      <c r="H11" s="11" t="s">
        <v>80</v>
      </c>
      <c r="I11" s="11"/>
      <c r="J11" s="11" t="s">
        <v>64</v>
      </c>
    </row>
    <row r="12" spans="6:10" ht="12.75">
      <c r="F12" s="4"/>
      <c r="G12" s="3"/>
      <c r="H12" s="3" t="s">
        <v>17</v>
      </c>
      <c r="I12" s="3"/>
      <c r="J12" s="3" t="s">
        <v>17</v>
      </c>
    </row>
    <row r="13" ht="12.75">
      <c r="F13" s="4"/>
    </row>
    <row r="14" spans="1:10" ht="12.75">
      <c r="A14" t="s">
        <v>2</v>
      </c>
      <c r="F14" s="8"/>
      <c r="H14" s="14">
        <v>15513</v>
      </c>
      <c r="I14" s="14"/>
      <c r="J14" s="14">
        <v>16466</v>
      </c>
    </row>
    <row r="15" spans="1:10" ht="12.75">
      <c r="A15" t="s">
        <v>18</v>
      </c>
      <c r="F15" s="4"/>
      <c r="H15" s="14">
        <v>15208</v>
      </c>
      <c r="I15" s="14"/>
      <c r="J15" s="14">
        <v>18280</v>
      </c>
    </row>
    <row r="16" spans="1:10" ht="12.75">
      <c r="A16" t="s">
        <v>3</v>
      </c>
      <c r="F16" s="4"/>
      <c r="H16" s="14">
        <v>285</v>
      </c>
      <c r="I16" s="14"/>
      <c r="J16" s="14">
        <v>285</v>
      </c>
    </row>
    <row r="17" spans="1:10" ht="12.75">
      <c r="A17" t="s">
        <v>4</v>
      </c>
      <c r="F17" s="4"/>
      <c r="H17" s="14"/>
      <c r="I17" s="14"/>
      <c r="J17" s="14"/>
    </row>
    <row r="18" spans="2:10" ht="12.75">
      <c r="B18" t="s">
        <v>0</v>
      </c>
      <c r="F18" s="4"/>
      <c r="H18" s="33">
        <v>3322</v>
      </c>
      <c r="I18" s="14"/>
      <c r="J18" s="33">
        <v>2756</v>
      </c>
    </row>
    <row r="19" spans="2:10" ht="12.75">
      <c r="B19" s="5" t="s">
        <v>77</v>
      </c>
      <c r="F19" s="4"/>
      <c r="H19" s="34">
        <v>2955</v>
      </c>
      <c r="I19" s="14"/>
      <c r="J19" s="34">
        <v>0</v>
      </c>
    </row>
    <row r="20" spans="2:10" ht="12.75">
      <c r="B20" s="5" t="s">
        <v>19</v>
      </c>
      <c r="F20" s="4"/>
      <c r="H20" s="34">
        <v>9827</v>
      </c>
      <c r="I20" s="14"/>
      <c r="J20" s="34">
        <v>8701</v>
      </c>
    </row>
    <row r="21" spans="2:10" ht="12.75">
      <c r="B21" s="9" t="s">
        <v>20</v>
      </c>
      <c r="F21" s="4"/>
      <c r="H21" s="34">
        <v>91</v>
      </c>
      <c r="I21" s="14"/>
      <c r="J21" s="34">
        <v>528</v>
      </c>
    </row>
    <row r="22" spans="2:10" ht="12.75">
      <c r="B22" s="5" t="s">
        <v>38</v>
      </c>
      <c r="F22" s="4"/>
      <c r="H22" s="35">
        <v>23904</v>
      </c>
      <c r="I22" s="15"/>
      <c r="J22" s="35">
        <v>20596</v>
      </c>
    </row>
    <row r="23" spans="6:10" ht="12.75">
      <c r="F23" s="4"/>
      <c r="H23" s="36">
        <f>SUM(H18:H22)</f>
        <v>40099</v>
      </c>
      <c r="I23" s="15"/>
      <c r="J23" s="36">
        <f>SUM(J18:J22)</f>
        <v>32581</v>
      </c>
    </row>
    <row r="24" spans="1:10" ht="12.75">
      <c r="A24" t="s">
        <v>5</v>
      </c>
      <c r="F24" s="4"/>
      <c r="H24" s="14"/>
      <c r="I24" s="15"/>
      <c r="J24" s="14"/>
    </row>
    <row r="25" spans="2:10" ht="12.75">
      <c r="B25" s="5" t="s">
        <v>51</v>
      </c>
      <c r="F25" s="4"/>
      <c r="H25" s="33">
        <v>3514</v>
      </c>
      <c r="I25" s="15"/>
      <c r="J25" s="33">
        <v>2753</v>
      </c>
    </row>
    <row r="26" spans="2:10" ht="12.75">
      <c r="B26" s="9" t="s">
        <v>69</v>
      </c>
      <c r="F26" s="4"/>
      <c r="H26" s="34">
        <v>35</v>
      </c>
      <c r="I26" s="15"/>
      <c r="J26" s="34">
        <v>0</v>
      </c>
    </row>
    <row r="27" spans="2:10" ht="12.75">
      <c r="B27" t="s">
        <v>11</v>
      </c>
      <c r="F27" s="4"/>
      <c r="H27" s="34">
        <v>1338</v>
      </c>
      <c r="I27" s="15"/>
      <c r="J27" s="34">
        <v>1517</v>
      </c>
    </row>
    <row r="28" spans="6:10" ht="12.75">
      <c r="F28" s="4"/>
      <c r="H28" s="36">
        <f>SUM(H25:H27)</f>
        <v>4887</v>
      </c>
      <c r="I28" s="15"/>
      <c r="J28" s="36">
        <f>SUM(J25:J27)</f>
        <v>4270</v>
      </c>
    </row>
    <row r="29" spans="6:10" ht="12.75">
      <c r="F29" s="4"/>
      <c r="H29" s="15"/>
      <c r="I29" s="15"/>
      <c r="J29" s="15"/>
    </row>
    <row r="30" spans="1:10" ht="12.75">
      <c r="A30" t="s">
        <v>6</v>
      </c>
      <c r="F30" s="4"/>
      <c r="H30" s="14">
        <f>+H23-H28</f>
        <v>35212</v>
      </c>
      <c r="I30" s="15"/>
      <c r="J30" s="14">
        <f>+J23-J28</f>
        <v>28311</v>
      </c>
    </row>
    <row r="31" spans="6:10" ht="13.5" thickBot="1">
      <c r="F31" s="4"/>
      <c r="H31" s="16">
        <f>+H14+H15+H16+H30</f>
        <v>66218</v>
      </c>
      <c r="I31" s="15"/>
      <c r="J31" s="16">
        <f>+J14+J15+J16+J30</f>
        <v>63342</v>
      </c>
    </row>
    <row r="32" spans="1:10" ht="13.5" thickTop="1">
      <c r="A32" s="5" t="s">
        <v>40</v>
      </c>
      <c r="F32" s="4"/>
      <c r="H32" s="14"/>
      <c r="I32" s="15"/>
      <c r="J32" s="14"/>
    </row>
    <row r="33" spans="1:10" ht="12.75">
      <c r="A33" t="s">
        <v>41</v>
      </c>
      <c r="F33" s="4"/>
      <c r="H33" s="14"/>
      <c r="I33" s="15"/>
      <c r="J33" s="14"/>
    </row>
    <row r="34" spans="2:10" ht="12.75">
      <c r="B34" t="s">
        <v>7</v>
      </c>
      <c r="F34" s="4"/>
      <c r="H34" s="33">
        <v>41998</v>
      </c>
      <c r="I34" s="15"/>
      <c r="J34" s="33">
        <v>41998</v>
      </c>
    </row>
    <row r="35" spans="2:10" ht="12.75">
      <c r="B35" t="s">
        <v>8</v>
      </c>
      <c r="F35" s="4"/>
      <c r="H35" s="35">
        <v>19176</v>
      </c>
      <c r="I35" s="15"/>
      <c r="J35" s="35">
        <v>14959</v>
      </c>
    </row>
    <row r="36" spans="1:10" ht="12.75">
      <c r="A36" t="s">
        <v>9</v>
      </c>
      <c r="F36" s="4"/>
      <c r="H36" s="32">
        <f>+H34+H35</f>
        <v>61174</v>
      </c>
      <c r="I36" s="15"/>
      <c r="J36" s="32">
        <f>+J34+J35</f>
        <v>56957</v>
      </c>
    </row>
    <row r="37" spans="1:10" ht="12.75">
      <c r="A37" s="5" t="s">
        <v>37</v>
      </c>
      <c r="F37" s="4"/>
      <c r="H37" s="14"/>
      <c r="I37" s="15"/>
      <c r="J37" s="14"/>
    </row>
    <row r="38" spans="2:10" ht="12.75">
      <c r="B38" t="s">
        <v>11</v>
      </c>
      <c r="F38" s="4"/>
      <c r="H38" s="14">
        <v>2731</v>
      </c>
      <c r="I38" s="15"/>
      <c r="J38" s="14">
        <v>4067</v>
      </c>
    </row>
    <row r="39" spans="2:10" ht="12.75">
      <c r="B39" s="5" t="s">
        <v>42</v>
      </c>
      <c r="F39" s="4"/>
      <c r="H39" s="14">
        <v>2313</v>
      </c>
      <c r="I39" s="15"/>
      <c r="J39" s="14">
        <v>2318</v>
      </c>
    </row>
    <row r="40" spans="6:10" ht="13.5" thickBot="1">
      <c r="F40" s="4"/>
      <c r="H40" s="16">
        <f>SUM(H36:H39)</f>
        <v>66218</v>
      </c>
      <c r="I40" s="15"/>
      <c r="J40" s="16">
        <f>SUM(J36:J39)</f>
        <v>63342</v>
      </c>
    </row>
    <row r="41" spans="6:10" ht="13.5" thickTop="1">
      <c r="F41" s="4"/>
      <c r="H41" s="15"/>
      <c r="I41" s="15"/>
      <c r="J41" s="15"/>
    </row>
    <row r="42" spans="1:10" ht="12.75">
      <c r="A42" t="s">
        <v>46</v>
      </c>
      <c r="F42" s="4"/>
      <c r="H42" s="31">
        <f>+H36/H34</f>
        <v>1.456593171103386</v>
      </c>
      <c r="J42" s="31">
        <f>+J36/J34</f>
        <v>1.3561836277917996</v>
      </c>
    </row>
    <row r="43" spans="6:8" ht="12.75">
      <c r="F43" s="4"/>
      <c r="H43" s="4"/>
    </row>
    <row r="44" spans="1:11" ht="12.75">
      <c r="A44" s="43" t="s">
        <v>60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45" spans="1:11" ht="12.75">
      <c r="A45" s="43" t="s">
        <v>68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8" spans="1:11" ht="12.75">
      <c r="A48" s="46" t="s">
        <v>15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</row>
    <row r="49" spans="1:11" ht="12.75">
      <c r="A49" s="45" t="s">
        <v>16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</row>
    <row r="50" spans="1:11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2.75">
      <c r="A51" s="5" t="s">
        <v>50</v>
      </c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2.75">
      <c r="A52" s="5" t="s">
        <v>83</v>
      </c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0" ht="12.75">
      <c r="A53" s="5" t="s">
        <v>44</v>
      </c>
      <c r="B53" s="7"/>
      <c r="C53" s="7"/>
      <c r="D53" s="7"/>
      <c r="E53" s="7"/>
      <c r="F53" s="7"/>
      <c r="G53" t="s">
        <v>56</v>
      </c>
      <c r="I53" s="7"/>
      <c r="J53" t="s">
        <v>57</v>
      </c>
    </row>
    <row r="54" spans="1:11" ht="12.75">
      <c r="A54" s="5"/>
      <c r="G54" s="5" t="s">
        <v>21</v>
      </c>
      <c r="H54" s="2"/>
      <c r="J54" s="5" t="s">
        <v>91</v>
      </c>
      <c r="K54" s="3"/>
    </row>
    <row r="55" spans="6:11" ht="12.75">
      <c r="F55" s="8"/>
      <c r="G55" s="5" t="s">
        <v>82</v>
      </c>
      <c r="H55" s="5"/>
      <c r="I55" s="2"/>
      <c r="J55" s="5" t="s">
        <v>81</v>
      </c>
      <c r="K55" s="5"/>
    </row>
    <row r="56" spans="6:11" ht="12.75">
      <c r="F56" s="10"/>
      <c r="G56" s="9" t="s">
        <v>92</v>
      </c>
      <c r="H56" s="3"/>
      <c r="I56" s="5"/>
      <c r="J56" s="9" t="s">
        <v>92</v>
      </c>
      <c r="K56" s="3" t="s">
        <v>55</v>
      </c>
    </row>
    <row r="57" spans="6:11" ht="12.75">
      <c r="F57" s="8"/>
      <c r="G57" s="3" t="s">
        <v>65</v>
      </c>
      <c r="H57" s="3" t="s">
        <v>52</v>
      </c>
      <c r="I57" s="2"/>
      <c r="J57" s="3" t="s">
        <v>65</v>
      </c>
      <c r="K57" s="3" t="s">
        <v>52</v>
      </c>
    </row>
    <row r="58" spans="6:11" ht="12.75">
      <c r="F58" s="8"/>
      <c r="G58" s="3" t="s">
        <v>17</v>
      </c>
      <c r="H58" s="3" t="s">
        <v>17</v>
      </c>
      <c r="I58" s="2"/>
      <c r="J58" s="3" t="s">
        <v>17</v>
      </c>
      <c r="K58" s="3" t="s">
        <v>17</v>
      </c>
    </row>
    <row r="59" spans="6:11" ht="12.75">
      <c r="F59" s="8"/>
      <c r="G59" s="3"/>
      <c r="H59" s="2"/>
      <c r="I59" s="2"/>
      <c r="J59" s="3"/>
      <c r="K59" s="2"/>
    </row>
    <row r="60" ht="12.75">
      <c r="F60" s="4"/>
    </row>
    <row r="61" spans="1:11" ht="13.5" thickBot="1">
      <c r="A61" t="s">
        <v>1</v>
      </c>
      <c r="F61" s="4"/>
      <c r="G61" s="17">
        <v>4946</v>
      </c>
      <c r="H61" s="17">
        <v>3696</v>
      </c>
      <c r="I61" s="18"/>
      <c r="J61" s="17">
        <v>18873</v>
      </c>
      <c r="K61" s="17">
        <v>12738</v>
      </c>
    </row>
    <row r="62" spans="6:11" ht="13.5" thickTop="1">
      <c r="F62" s="4"/>
      <c r="G62" s="19"/>
      <c r="H62" s="18"/>
      <c r="I62" s="18"/>
      <c r="J62" s="18"/>
      <c r="K62" s="18"/>
    </row>
    <row r="63" spans="1:11" ht="12.75">
      <c r="A63" s="5" t="s">
        <v>72</v>
      </c>
      <c r="F63" s="4"/>
      <c r="G63" s="19">
        <v>820</v>
      </c>
      <c r="H63" s="19">
        <v>370</v>
      </c>
      <c r="I63" s="18"/>
      <c r="J63" s="21">
        <v>3737</v>
      </c>
      <c r="K63" s="21">
        <v>1338</v>
      </c>
    </row>
    <row r="64" spans="6:11" ht="12.75">
      <c r="F64" s="4"/>
      <c r="G64" s="19"/>
      <c r="H64" s="18"/>
      <c r="I64" s="18"/>
      <c r="J64" s="18"/>
      <c r="K64" s="18"/>
    </row>
    <row r="65" spans="1:11" ht="12.75">
      <c r="A65" t="s">
        <v>70</v>
      </c>
      <c r="F65" s="4"/>
      <c r="G65" s="19">
        <v>0</v>
      </c>
      <c r="H65" s="18">
        <v>0</v>
      </c>
      <c r="I65" s="18"/>
      <c r="J65" s="21">
        <v>1811</v>
      </c>
      <c r="K65" s="42" t="s">
        <v>118</v>
      </c>
    </row>
    <row r="66" spans="6:11" ht="12.75">
      <c r="F66" s="4"/>
      <c r="G66" s="19"/>
      <c r="H66" s="18"/>
      <c r="I66" s="18"/>
      <c r="J66" s="18"/>
      <c r="K66" s="18"/>
    </row>
    <row r="67" spans="1:11" ht="12.75">
      <c r="A67" t="s">
        <v>30</v>
      </c>
      <c r="F67" s="4"/>
      <c r="G67" s="19">
        <v>130</v>
      </c>
      <c r="H67" s="37">
        <v>38</v>
      </c>
      <c r="I67" s="18"/>
      <c r="J67" s="21">
        <v>555</v>
      </c>
      <c r="K67" s="21">
        <v>40</v>
      </c>
    </row>
    <row r="68" spans="6:11" ht="12.75">
      <c r="F68" s="4"/>
      <c r="G68" s="19"/>
      <c r="H68" s="18"/>
      <c r="I68" s="18"/>
      <c r="J68" s="18"/>
      <c r="K68" s="18"/>
    </row>
    <row r="69" spans="1:11" ht="12.75">
      <c r="A69" s="5" t="s">
        <v>29</v>
      </c>
      <c r="F69" s="4"/>
      <c r="G69" s="20">
        <v>85</v>
      </c>
      <c r="H69" s="20">
        <v>120</v>
      </c>
      <c r="I69" s="18"/>
      <c r="J69" s="20">
        <v>363</v>
      </c>
      <c r="K69" s="20">
        <v>368</v>
      </c>
    </row>
    <row r="70" spans="6:11" ht="12.75">
      <c r="F70" s="4"/>
      <c r="G70" s="21"/>
      <c r="H70" s="21"/>
      <c r="I70" s="18"/>
      <c r="J70" s="21"/>
      <c r="K70" s="21"/>
    </row>
    <row r="71" spans="1:11" ht="12.75">
      <c r="A71" s="5" t="s">
        <v>73</v>
      </c>
      <c r="F71" s="4"/>
      <c r="G71" s="22">
        <f>+G63+G67-G69+G65</f>
        <v>865</v>
      </c>
      <c r="H71" s="22">
        <f>+H63+H67-H69+H65</f>
        <v>288</v>
      </c>
      <c r="I71" s="19"/>
      <c r="J71" s="22">
        <f>+J63+J67-J69+J65</f>
        <v>5740</v>
      </c>
      <c r="K71" s="22">
        <v>1010</v>
      </c>
    </row>
    <row r="72" spans="6:11" ht="12.75">
      <c r="F72" s="4"/>
      <c r="G72" s="19"/>
      <c r="H72" s="19"/>
      <c r="I72" s="19"/>
      <c r="J72" s="19"/>
      <c r="K72" s="19"/>
    </row>
    <row r="73" spans="1:11" ht="12.75">
      <c r="A73" s="5" t="s">
        <v>33</v>
      </c>
      <c r="F73" s="4"/>
      <c r="G73" s="20">
        <v>234</v>
      </c>
      <c r="H73" s="20">
        <v>122</v>
      </c>
      <c r="I73" s="19"/>
      <c r="J73" s="20">
        <v>1103</v>
      </c>
      <c r="K73" s="20">
        <v>405</v>
      </c>
    </row>
    <row r="74" spans="6:11" ht="12.75">
      <c r="F74" s="4"/>
      <c r="G74" s="19"/>
      <c r="H74" s="19"/>
      <c r="I74" s="19"/>
      <c r="J74" s="19"/>
      <c r="K74" s="19"/>
    </row>
    <row r="75" spans="1:11" ht="12.75">
      <c r="A75" s="5" t="s">
        <v>74</v>
      </c>
      <c r="F75" s="4"/>
      <c r="G75" s="19">
        <f>+G71-G73</f>
        <v>631</v>
      </c>
      <c r="H75" s="19">
        <f>+H71-H73</f>
        <v>166</v>
      </c>
      <c r="I75" s="19"/>
      <c r="J75" s="19">
        <f>+J71-J73</f>
        <v>4637</v>
      </c>
      <c r="K75" s="19">
        <f>+K71-K73</f>
        <v>605</v>
      </c>
    </row>
    <row r="76" spans="6:11" ht="12.75">
      <c r="F76" s="4"/>
      <c r="G76" s="19"/>
      <c r="H76" s="19"/>
      <c r="I76" s="19"/>
      <c r="J76" s="19"/>
      <c r="K76" s="19"/>
    </row>
    <row r="77" spans="1:11" ht="12.75">
      <c r="A77" t="s">
        <v>10</v>
      </c>
      <c r="F77" s="4"/>
      <c r="G77" s="20">
        <v>0</v>
      </c>
      <c r="H77" s="20">
        <v>0</v>
      </c>
      <c r="I77" s="19"/>
      <c r="J77" s="20">
        <v>0</v>
      </c>
      <c r="K77" s="20">
        <v>0</v>
      </c>
    </row>
    <row r="78" spans="6:11" ht="12.75">
      <c r="F78" s="4"/>
      <c r="G78" s="19"/>
      <c r="H78" s="19"/>
      <c r="I78" s="19"/>
      <c r="J78" s="19"/>
      <c r="K78" s="19"/>
    </row>
    <row r="79" spans="1:11" ht="13.5" thickBot="1">
      <c r="A79" s="5" t="s">
        <v>75</v>
      </c>
      <c r="F79" s="4"/>
      <c r="G79" s="17">
        <f>+G75+G77</f>
        <v>631</v>
      </c>
      <c r="H79" s="17">
        <f>+H75+H77</f>
        <v>166</v>
      </c>
      <c r="I79" s="19"/>
      <c r="J79" s="17">
        <f>+J75+J77</f>
        <v>4637</v>
      </c>
      <c r="K79" s="17">
        <f>+K75+K77</f>
        <v>605</v>
      </c>
    </row>
    <row r="80" spans="6:11" ht="13.5" thickTop="1">
      <c r="F80" s="4"/>
      <c r="G80" s="19"/>
      <c r="H80" s="19"/>
      <c r="I80" s="19"/>
      <c r="J80" s="19"/>
      <c r="K80" s="19"/>
    </row>
    <row r="81" spans="6:11" ht="12.75">
      <c r="F81" s="4"/>
      <c r="G81" s="19"/>
      <c r="H81" s="19"/>
      <c r="I81" s="19"/>
      <c r="J81" s="19"/>
      <c r="K81" s="19"/>
    </row>
    <row r="82" spans="1:11" ht="13.5" thickBot="1">
      <c r="A82" t="s">
        <v>22</v>
      </c>
      <c r="F82" s="4"/>
      <c r="G82" s="23">
        <f>+G79/41998*100</f>
        <v>1.5024524977379876</v>
      </c>
      <c r="H82" s="23">
        <f>+H79/41998*100</f>
        <v>0.3952569169960474</v>
      </c>
      <c r="I82" s="19"/>
      <c r="J82" s="23">
        <f>+J79/41998*100</f>
        <v>11.041001952473927</v>
      </c>
      <c r="K82" s="23">
        <f>+K79/41998*100</f>
        <v>1.4405447878470403</v>
      </c>
    </row>
    <row r="83" spans="6:11" ht="13.5" thickTop="1">
      <c r="F83" s="4"/>
      <c r="G83" s="19"/>
      <c r="H83" s="19"/>
      <c r="I83" s="19"/>
      <c r="J83" s="19"/>
      <c r="K83" s="19"/>
    </row>
    <row r="84" spans="1:11" ht="13.5" thickBot="1">
      <c r="A84" t="s">
        <v>23</v>
      </c>
      <c r="F84" s="4"/>
      <c r="G84" s="23">
        <f>+G79/41998*100</f>
        <v>1.5024524977379876</v>
      </c>
      <c r="H84" s="23">
        <f>+H79/41998*100</f>
        <v>0.3952569169960474</v>
      </c>
      <c r="I84" s="19"/>
      <c r="J84" s="23">
        <f>+J79/41998*100</f>
        <v>11.041001952473927</v>
      </c>
      <c r="K84" s="23">
        <f>+K79/41998*100</f>
        <v>1.4405447878470403</v>
      </c>
    </row>
    <row r="85" spans="6:11" ht="13.5" thickTop="1">
      <c r="F85" s="4"/>
      <c r="G85" s="19"/>
      <c r="H85" s="19"/>
      <c r="I85" s="19"/>
      <c r="J85" s="19"/>
      <c r="K85" s="19"/>
    </row>
    <row r="86" spans="1:11" ht="12.75">
      <c r="A86" s="43" t="s">
        <v>61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</row>
    <row r="87" spans="1:11" ht="12.75">
      <c r="A87" s="43" t="s">
        <v>68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</row>
    <row r="88" ht="12.75">
      <c r="F88" s="4"/>
    </row>
    <row r="89" ht="12.75">
      <c r="F89" s="4"/>
    </row>
    <row r="90" spans="1:11" ht="12.75">
      <c r="A90" s="46" t="s">
        <v>15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</row>
    <row r="91" spans="1:11" ht="12.75">
      <c r="A91" s="45" t="s">
        <v>16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</row>
    <row r="92" spans="1:11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6" ht="12.75">
      <c r="A93" t="s">
        <v>24</v>
      </c>
      <c r="F93" s="4"/>
    </row>
    <row r="94" spans="1:6" ht="12.75">
      <c r="A94" s="5" t="s">
        <v>84</v>
      </c>
      <c r="F94" s="4"/>
    </row>
    <row r="95" spans="1:6" ht="12.75">
      <c r="A95" s="5" t="s">
        <v>44</v>
      </c>
      <c r="B95" s="7"/>
      <c r="C95" s="7"/>
      <c r="D95" s="7"/>
      <c r="F95" s="4"/>
    </row>
    <row r="96" spans="1:6" ht="12.75">
      <c r="A96" s="5"/>
      <c r="B96" s="7"/>
      <c r="C96" s="7"/>
      <c r="D96" s="7"/>
      <c r="F96" s="4"/>
    </row>
    <row r="97" spans="6:10" ht="12.75">
      <c r="F97" s="5"/>
      <c r="G97" s="44" t="s">
        <v>39</v>
      </c>
      <c r="H97" s="44"/>
      <c r="I97" s="9" t="s">
        <v>45</v>
      </c>
      <c r="J97" s="5"/>
    </row>
    <row r="98" spans="6:10" ht="12.75">
      <c r="F98" s="3"/>
      <c r="G98" s="3"/>
      <c r="H98" s="2" t="s">
        <v>34</v>
      </c>
      <c r="J98" s="5"/>
    </row>
    <row r="99" spans="6:9" ht="12.75">
      <c r="F99" s="3" t="s">
        <v>12</v>
      </c>
      <c r="G99" s="3" t="s">
        <v>12</v>
      </c>
      <c r="H99" s="2" t="s">
        <v>35</v>
      </c>
      <c r="I99" s="3" t="s">
        <v>26</v>
      </c>
    </row>
    <row r="100" spans="6:11" ht="12.75">
      <c r="F100" s="3" t="s">
        <v>13</v>
      </c>
      <c r="G100" s="3" t="s">
        <v>25</v>
      </c>
      <c r="H100" s="2" t="s">
        <v>36</v>
      </c>
      <c r="I100" s="3" t="s">
        <v>14</v>
      </c>
      <c r="J100" s="6" t="s">
        <v>43</v>
      </c>
      <c r="K100" s="13"/>
    </row>
    <row r="101" spans="6:11" ht="12.75">
      <c r="F101" s="3" t="s">
        <v>17</v>
      </c>
      <c r="G101" s="3" t="s">
        <v>17</v>
      </c>
      <c r="H101" s="3" t="s">
        <v>17</v>
      </c>
      <c r="I101" s="3" t="s">
        <v>17</v>
      </c>
      <c r="J101" s="3" t="s">
        <v>17</v>
      </c>
      <c r="K101" s="10"/>
    </row>
    <row r="102" ht="12.75">
      <c r="K102" s="4"/>
    </row>
    <row r="103" spans="1:11" ht="12.75">
      <c r="A103" s="5" t="s">
        <v>59</v>
      </c>
      <c r="F103" s="14">
        <v>19999</v>
      </c>
      <c r="G103" s="14">
        <v>1541</v>
      </c>
      <c r="H103" s="14">
        <v>809</v>
      </c>
      <c r="I103" s="14">
        <v>35508</v>
      </c>
      <c r="J103" s="14">
        <f>SUM(F103:I103)</f>
        <v>57857</v>
      </c>
      <c r="K103" s="4"/>
    </row>
    <row r="104" spans="6:11" ht="12.75">
      <c r="F104" s="14"/>
      <c r="G104" s="14"/>
      <c r="H104" s="14"/>
      <c r="I104" s="14"/>
      <c r="J104" s="14"/>
      <c r="K104" s="4"/>
    </row>
    <row r="105" spans="1:11" ht="12.75">
      <c r="A105" t="s">
        <v>53</v>
      </c>
      <c r="F105" s="38">
        <v>0</v>
      </c>
      <c r="G105" s="14">
        <v>0</v>
      </c>
      <c r="H105" s="14">
        <v>-226</v>
      </c>
      <c r="I105" s="14">
        <v>-829</v>
      </c>
      <c r="J105" s="14">
        <f>SUM(F105:I105)</f>
        <v>-1055</v>
      </c>
      <c r="K105" s="4"/>
    </row>
    <row r="106" spans="6:11" ht="12.75">
      <c r="F106" s="1"/>
      <c r="G106" s="1"/>
      <c r="H106" s="1"/>
      <c r="I106" s="1"/>
      <c r="J106" s="1"/>
      <c r="K106" s="4"/>
    </row>
    <row r="107" ht="12.75">
      <c r="K107" s="4"/>
    </row>
    <row r="108" spans="1:11" ht="12.75">
      <c r="A108" s="9" t="s">
        <v>54</v>
      </c>
      <c r="F108" s="14">
        <f>SUM(F103:F105)</f>
        <v>19999</v>
      </c>
      <c r="G108" s="14">
        <f>SUM(G103:G105)</f>
        <v>1541</v>
      </c>
      <c r="H108" s="14">
        <f>SUM(H103:H105)</f>
        <v>583</v>
      </c>
      <c r="I108" s="14">
        <f>SUM(I103:I105)</f>
        <v>34679</v>
      </c>
      <c r="J108" s="14">
        <f>SUM(J103:J105)</f>
        <v>56802</v>
      </c>
      <c r="K108" s="4"/>
    </row>
    <row r="109" spans="6:11" ht="12.75">
      <c r="F109" s="4"/>
      <c r="G109" s="14"/>
      <c r="H109" s="14"/>
      <c r="I109" s="14"/>
      <c r="J109" s="14"/>
      <c r="K109" s="15"/>
    </row>
    <row r="110" spans="1:11" ht="12.75">
      <c r="A110" t="s">
        <v>67</v>
      </c>
      <c r="F110" s="15">
        <v>21999</v>
      </c>
      <c r="G110" s="25">
        <v>0</v>
      </c>
      <c r="H110" s="25">
        <v>0</v>
      </c>
      <c r="I110" s="14">
        <v>-21999</v>
      </c>
      <c r="J110" s="25">
        <f>SUM(F110:I110)</f>
        <v>0</v>
      </c>
      <c r="K110" s="15"/>
    </row>
    <row r="111" spans="6:11" ht="12.75">
      <c r="F111" s="4"/>
      <c r="G111" s="14"/>
      <c r="H111" s="14"/>
      <c r="I111" s="14"/>
      <c r="J111" s="14"/>
      <c r="K111" s="15"/>
    </row>
    <row r="112" spans="1:11" ht="12.75">
      <c r="A112" s="5" t="s">
        <v>85</v>
      </c>
      <c r="F112" s="24">
        <v>0</v>
      </c>
      <c r="G112" s="25">
        <v>0</v>
      </c>
      <c r="H112" s="25">
        <v>0</v>
      </c>
      <c r="I112" s="22">
        <v>605</v>
      </c>
      <c r="J112" s="14">
        <f>SUM(E112:I112)</f>
        <v>605</v>
      </c>
      <c r="K112" s="15"/>
    </row>
    <row r="113" spans="6:11" ht="12.75">
      <c r="F113" s="24"/>
      <c r="G113" s="25"/>
      <c r="H113" s="25"/>
      <c r="I113" s="25"/>
      <c r="J113" s="25"/>
      <c r="K113" s="24"/>
    </row>
    <row r="114" spans="1:11" ht="12.75">
      <c r="A114" t="s">
        <v>86</v>
      </c>
      <c r="F114" s="24">
        <v>0</v>
      </c>
      <c r="G114" s="14">
        <v>-30</v>
      </c>
      <c r="H114" s="25">
        <v>0</v>
      </c>
      <c r="I114" s="25">
        <v>0</v>
      </c>
      <c r="J114" s="14">
        <f>SUM(E114:I114)</f>
        <v>-30</v>
      </c>
      <c r="K114" s="24"/>
    </row>
    <row r="115" spans="6:11" ht="12.75">
      <c r="F115" s="24"/>
      <c r="G115" s="25"/>
      <c r="H115" s="25"/>
      <c r="I115" s="25"/>
      <c r="J115" s="25"/>
      <c r="K115" s="24"/>
    </row>
    <row r="116" spans="1:11" ht="12.75">
      <c r="A116" t="s">
        <v>48</v>
      </c>
      <c r="F116" s="15">
        <v>0</v>
      </c>
      <c r="G116" s="25">
        <v>0</v>
      </c>
      <c r="H116" s="25">
        <v>0</v>
      </c>
      <c r="I116" s="14">
        <v>-420</v>
      </c>
      <c r="J116" s="14">
        <f>SUM(E116:I116)</f>
        <v>-420</v>
      </c>
      <c r="K116" s="15"/>
    </row>
    <row r="117" spans="6:11" ht="12.75">
      <c r="F117" s="24"/>
      <c r="G117" s="26"/>
      <c r="H117" s="26"/>
      <c r="I117" s="26"/>
      <c r="J117" s="26"/>
      <c r="K117" s="24"/>
    </row>
    <row r="118" spans="6:11" ht="12.75">
      <c r="F118" s="27"/>
      <c r="G118" s="25"/>
      <c r="H118" s="25"/>
      <c r="I118" s="25"/>
      <c r="J118" s="25"/>
      <c r="K118" s="24"/>
    </row>
    <row r="119" spans="1:11" ht="13.5" thickBot="1">
      <c r="A119" s="5" t="s">
        <v>88</v>
      </c>
      <c r="F119" s="28">
        <f>SUM(F108:F116)</f>
        <v>41998</v>
      </c>
      <c r="G119" s="28">
        <f>SUM(G108:G116)</f>
        <v>1511</v>
      </c>
      <c r="H119" s="28">
        <f>SUM(H108:H116)</f>
        <v>583</v>
      </c>
      <c r="I119" s="28">
        <f>SUM(I108:I116)</f>
        <v>12865</v>
      </c>
      <c r="J119" s="28">
        <f>SUM(J108:J116)</f>
        <v>56957</v>
      </c>
      <c r="K119" s="15"/>
    </row>
    <row r="120" spans="6:11" ht="13.5" thickTop="1">
      <c r="F120" s="4"/>
      <c r="K120" s="4"/>
    </row>
    <row r="121" spans="6:11" ht="12.75">
      <c r="F121" s="4"/>
      <c r="K121" s="4"/>
    </row>
    <row r="122" spans="1:11" ht="12.75">
      <c r="A122" t="s">
        <v>71</v>
      </c>
      <c r="F122" s="40">
        <v>41998</v>
      </c>
      <c r="G122" s="40">
        <v>1511</v>
      </c>
      <c r="H122" s="40">
        <v>583</v>
      </c>
      <c r="I122" s="40">
        <v>12865</v>
      </c>
      <c r="J122" s="40">
        <f>SUM(F122:I122)</f>
        <v>56957</v>
      </c>
      <c r="K122" s="4"/>
    </row>
    <row r="123" spans="6:11" ht="12.75">
      <c r="F123" s="4"/>
      <c r="K123" s="4"/>
    </row>
    <row r="124" spans="1:11" ht="12.75">
      <c r="A124" t="s">
        <v>66</v>
      </c>
      <c r="F124" s="15">
        <v>0</v>
      </c>
      <c r="G124" s="14">
        <v>0</v>
      </c>
      <c r="H124" s="14">
        <v>0</v>
      </c>
      <c r="I124" s="14">
        <v>0</v>
      </c>
      <c r="J124" s="14">
        <f>SUM(F124:I124)</f>
        <v>0</v>
      </c>
      <c r="K124" s="4"/>
    </row>
    <row r="125" spans="6:11" ht="12.75">
      <c r="F125" s="4"/>
      <c r="K125" s="4"/>
    </row>
    <row r="126" spans="1:11" ht="12.75">
      <c r="A126" s="5" t="s">
        <v>85</v>
      </c>
      <c r="F126" s="15">
        <v>0</v>
      </c>
      <c r="G126" s="14">
        <v>0</v>
      </c>
      <c r="H126" s="14">
        <v>0</v>
      </c>
      <c r="I126" s="14">
        <v>4637</v>
      </c>
      <c r="J126" s="14">
        <f>SUM(F126:I126)</f>
        <v>4637</v>
      </c>
      <c r="K126" s="4"/>
    </row>
    <row r="127" spans="1:11" ht="12.75">
      <c r="A127" s="5"/>
      <c r="F127" s="15"/>
      <c r="G127" s="14"/>
      <c r="H127" s="14"/>
      <c r="I127" s="14"/>
      <c r="J127" s="14"/>
      <c r="K127" s="4"/>
    </row>
    <row r="128" spans="1:11" ht="12.75">
      <c r="A128" s="9" t="s">
        <v>48</v>
      </c>
      <c r="F128" s="15">
        <v>0</v>
      </c>
      <c r="G128" s="14">
        <v>0</v>
      </c>
      <c r="H128" s="14">
        <v>0</v>
      </c>
      <c r="I128" s="14">
        <v>-420</v>
      </c>
      <c r="J128" s="14">
        <f>SUM(F128:I128)</f>
        <v>-420</v>
      </c>
      <c r="K128" s="4"/>
    </row>
    <row r="129" spans="6:11" ht="12.75">
      <c r="F129" s="4"/>
      <c r="K129" s="4"/>
    </row>
    <row r="130" spans="1:11" ht="13.5" thickBot="1">
      <c r="A130" s="5" t="s">
        <v>87</v>
      </c>
      <c r="F130" s="39">
        <f>SUM(F122:F128)</f>
        <v>41998</v>
      </c>
      <c r="G130" s="39">
        <f>SUM(G122:G128)</f>
        <v>1511</v>
      </c>
      <c r="H130" s="39">
        <f>SUM(H122:H128)</f>
        <v>583</v>
      </c>
      <c r="I130" s="39">
        <f>SUM(I122:I128)</f>
        <v>17082</v>
      </c>
      <c r="J130" s="39">
        <f>SUM(J122:J128)</f>
        <v>61174</v>
      </c>
      <c r="K130" s="4"/>
    </row>
    <row r="131" spans="6:11" ht="13.5" thickTop="1">
      <c r="F131" s="4"/>
      <c r="K131" s="4"/>
    </row>
    <row r="132" spans="6:11" ht="12.75">
      <c r="F132" s="4"/>
      <c r="K132" s="4"/>
    </row>
    <row r="133" spans="1:11" ht="12.75">
      <c r="A133" s="43" t="s">
        <v>62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</row>
    <row r="134" spans="1:11" ht="12.75">
      <c r="A134" s="43" t="s">
        <v>68</v>
      </c>
      <c r="B134" s="43"/>
      <c r="C134" s="43"/>
      <c r="D134" s="43"/>
      <c r="E134" s="43"/>
      <c r="F134" s="43"/>
      <c r="G134" s="43"/>
      <c r="H134" s="43"/>
      <c r="I134" s="43"/>
      <c r="J134" s="43"/>
      <c r="K134" s="43"/>
    </row>
    <row r="135" ht="12.75">
      <c r="F135" s="4"/>
    </row>
    <row r="136" ht="12.75">
      <c r="F136" s="4"/>
    </row>
    <row r="137" spans="1:11" ht="12.75">
      <c r="A137" s="45" t="s">
        <v>15</v>
      </c>
      <c r="B137" s="46"/>
      <c r="C137" s="46"/>
      <c r="D137" s="46"/>
      <c r="E137" s="46"/>
      <c r="F137" s="46"/>
      <c r="G137" s="46"/>
      <c r="H137" s="46"/>
      <c r="I137" s="46"/>
      <c r="J137" s="46"/>
      <c r="K137" s="46"/>
    </row>
    <row r="138" spans="1:11" ht="12.75">
      <c r="A138" s="45" t="s">
        <v>16</v>
      </c>
      <c r="B138" s="45"/>
      <c r="C138" s="45"/>
      <c r="D138" s="45"/>
      <c r="E138" s="45"/>
      <c r="F138" s="45"/>
      <c r="G138" s="45"/>
      <c r="H138" s="45"/>
      <c r="I138" s="45"/>
      <c r="J138" s="45"/>
      <c r="K138" s="45"/>
    </row>
    <row r="139" spans="1:11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</row>
    <row r="140" spans="1:6" ht="12.75">
      <c r="A140" t="s">
        <v>27</v>
      </c>
      <c r="F140" s="4"/>
    </row>
    <row r="141" spans="1:6" ht="12.75">
      <c r="A141" s="5" t="s">
        <v>89</v>
      </c>
      <c r="F141" s="4"/>
    </row>
    <row r="142" spans="1:6" ht="12.75">
      <c r="A142" s="5" t="s">
        <v>44</v>
      </c>
      <c r="F142" s="4"/>
    </row>
    <row r="143" spans="6:10" ht="12.75">
      <c r="F143" s="4"/>
      <c r="H143" s="2" t="s">
        <v>92</v>
      </c>
      <c r="J143" s="3" t="s">
        <v>55</v>
      </c>
    </row>
    <row r="144" spans="6:10" ht="12.75">
      <c r="F144" s="4"/>
      <c r="H144" s="5" t="s">
        <v>80</v>
      </c>
      <c r="J144" s="5" t="s">
        <v>90</v>
      </c>
    </row>
    <row r="145" spans="6:10" ht="12.75">
      <c r="F145" s="4"/>
      <c r="H145" s="3" t="s">
        <v>17</v>
      </c>
      <c r="J145" s="3" t="s">
        <v>17</v>
      </c>
    </row>
    <row r="146" spans="1:6" ht="12.75">
      <c r="A146" s="4" t="s">
        <v>28</v>
      </c>
      <c r="B146" s="4"/>
      <c r="C146" s="4"/>
      <c r="D146" s="4"/>
      <c r="E146" s="4"/>
      <c r="F146" s="4"/>
    </row>
    <row r="147" spans="1:10" ht="12.75">
      <c r="A147" s="5" t="s">
        <v>93</v>
      </c>
      <c r="F147" s="4"/>
      <c r="H147" s="30">
        <v>5740</v>
      </c>
      <c r="J147" s="30">
        <v>1010</v>
      </c>
    </row>
    <row r="148" spans="1:6" ht="12.75">
      <c r="A148" t="s">
        <v>47</v>
      </c>
      <c r="F148" s="4"/>
    </row>
    <row r="149" spans="2:10" ht="12.75">
      <c r="B149" s="5" t="s">
        <v>94</v>
      </c>
      <c r="F149" s="4"/>
      <c r="H149" s="14">
        <v>1288</v>
      </c>
      <c r="J149" s="14">
        <v>1376</v>
      </c>
    </row>
    <row r="150" spans="2:10" ht="12.75">
      <c r="B150" s="9" t="s">
        <v>29</v>
      </c>
      <c r="F150" s="4"/>
      <c r="H150" s="14">
        <v>363</v>
      </c>
      <c r="J150" s="14">
        <v>368</v>
      </c>
    </row>
    <row r="151" spans="2:10" ht="12.75">
      <c r="B151" s="9" t="s">
        <v>30</v>
      </c>
      <c r="F151" s="4"/>
      <c r="H151" s="14">
        <v>-555</v>
      </c>
      <c r="J151" s="14">
        <v>-40</v>
      </c>
    </row>
    <row r="152" spans="2:10" ht="12.75">
      <c r="B152" t="s">
        <v>76</v>
      </c>
      <c r="F152" s="4"/>
      <c r="H152" s="14">
        <v>-1811</v>
      </c>
      <c r="J152" s="14">
        <v>0</v>
      </c>
    </row>
    <row r="153" spans="2:10" ht="12.75">
      <c r="B153" t="s">
        <v>117</v>
      </c>
      <c r="F153" s="4"/>
      <c r="H153" s="29">
        <v>-69</v>
      </c>
      <c r="J153" s="29">
        <v>0</v>
      </c>
    </row>
    <row r="154" spans="2:10" ht="12.75">
      <c r="B154" t="s">
        <v>31</v>
      </c>
      <c r="F154" s="4"/>
      <c r="H154" s="14">
        <f>SUM(H147:H153)</f>
        <v>4956</v>
      </c>
      <c r="J154" s="14">
        <f>SUM(J147:J153)</f>
        <v>2714</v>
      </c>
    </row>
    <row r="155" spans="2:10" ht="12.75">
      <c r="B155" t="s">
        <v>95</v>
      </c>
      <c r="F155" s="4"/>
      <c r="H155" s="14"/>
      <c r="J155" s="14"/>
    </row>
    <row r="156" spans="2:10" ht="12.75">
      <c r="B156" t="s">
        <v>96</v>
      </c>
      <c r="F156" s="4"/>
      <c r="H156" s="14">
        <v>-566</v>
      </c>
      <c r="J156" s="14">
        <v>868</v>
      </c>
    </row>
    <row r="157" spans="2:10" ht="12.75">
      <c r="B157" t="s">
        <v>97</v>
      </c>
      <c r="F157" s="4"/>
      <c r="H157" s="14">
        <v>-1439</v>
      </c>
      <c r="J157" s="14">
        <v>-1348</v>
      </c>
    </row>
    <row r="158" spans="2:10" ht="12.75">
      <c r="B158" t="s">
        <v>119</v>
      </c>
      <c r="F158" s="4"/>
      <c r="H158" s="14">
        <v>53</v>
      </c>
      <c r="J158" s="14">
        <v>0</v>
      </c>
    </row>
    <row r="159" spans="6:10" ht="12.75">
      <c r="F159" s="4"/>
      <c r="H159" s="14"/>
      <c r="J159" s="14"/>
    </row>
    <row r="160" spans="2:10" ht="12.75">
      <c r="B160" s="5" t="s">
        <v>114</v>
      </c>
      <c r="F160" s="4"/>
      <c r="H160" s="29">
        <v>8172</v>
      </c>
      <c r="J160" s="29">
        <v>315</v>
      </c>
    </row>
    <row r="161" spans="1:10" ht="12.75">
      <c r="A161" s="5" t="s">
        <v>101</v>
      </c>
      <c r="B161" s="5"/>
      <c r="F161" s="4"/>
      <c r="H161" s="14">
        <f>SUM(H154:H160)</f>
        <v>11176</v>
      </c>
      <c r="J161" s="14">
        <f>SUM(J154:J160)</f>
        <v>2549</v>
      </c>
    </row>
    <row r="162" spans="2:10" ht="12.75">
      <c r="B162" s="5" t="s">
        <v>98</v>
      </c>
      <c r="F162" s="4"/>
      <c r="H162" s="14">
        <v>-635</v>
      </c>
      <c r="J162" s="14">
        <v>-89</v>
      </c>
    </row>
    <row r="163" spans="2:10" ht="12.75">
      <c r="B163" s="5" t="s">
        <v>99</v>
      </c>
      <c r="F163" s="4"/>
      <c r="H163" s="15">
        <v>-363</v>
      </c>
      <c r="I163" s="4"/>
      <c r="J163" s="15">
        <v>-368</v>
      </c>
    </row>
    <row r="164" spans="1:10" ht="12.75">
      <c r="A164" s="9" t="s">
        <v>100</v>
      </c>
      <c r="F164" s="4"/>
      <c r="H164" s="15">
        <f>SUM(H161:H163)</f>
        <v>10178</v>
      </c>
      <c r="J164" s="15">
        <f>SUM(J161:J163)</f>
        <v>2092</v>
      </c>
    </row>
    <row r="165" spans="1:10" ht="12.75" customHeight="1">
      <c r="A165" s="5" t="s">
        <v>102</v>
      </c>
      <c r="F165" s="4"/>
      <c r="H165" s="14"/>
      <c r="J165" s="14"/>
    </row>
    <row r="166" spans="1:10" ht="12.75" customHeight="1">
      <c r="A166" s="5"/>
      <c r="B166" t="s">
        <v>103</v>
      </c>
      <c r="F166" s="4"/>
      <c r="H166" s="33">
        <v>555</v>
      </c>
      <c r="J166" s="33">
        <v>40</v>
      </c>
    </row>
    <row r="167" spans="1:10" ht="12.75" customHeight="1">
      <c r="A167" s="5"/>
      <c r="B167" t="s">
        <v>104</v>
      </c>
      <c r="F167" s="4"/>
      <c r="H167" s="34">
        <v>-488</v>
      </c>
      <c r="J167" s="34">
        <v>-28</v>
      </c>
    </row>
    <row r="168" spans="1:10" ht="12.75" customHeight="1">
      <c r="A168" s="5"/>
      <c r="B168" t="s">
        <v>105</v>
      </c>
      <c r="F168" s="4"/>
      <c r="H168" s="34">
        <v>-7021</v>
      </c>
      <c r="J168" s="34">
        <v>-5298</v>
      </c>
    </row>
    <row r="169" spans="1:10" ht="12.75" customHeight="1">
      <c r="A169" s="5"/>
      <c r="B169" t="s">
        <v>120</v>
      </c>
      <c r="F169" s="4"/>
      <c r="H169" s="34">
        <v>222</v>
      </c>
      <c r="J169" s="34">
        <v>0</v>
      </c>
    </row>
    <row r="170" spans="1:10" ht="12.75" customHeight="1">
      <c r="A170" s="5"/>
      <c r="B170" t="s">
        <v>106</v>
      </c>
      <c r="F170" s="4"/>
      <c r="H170" s="34">
        <v>0</v>
      </c>
      <c r="J170" s="34">
        <v>21700</v>
      </c>
    </row>
    <row r="171" spans="1:10" ht="12.75" customHeight="1">
      <c r="A171" s="5"/>
      <c r="B171" t="s">
        <v>107</v>
      </c>
      <c r="F171" s="4"/>
      <c r="H171" s="35">
        <v>1797</v>
      </c>
      <c r="J171" s="35">
        <v>0</v>
      </c>
    </row>
    <row r="172" spans="1:10" ht="12.75" customHeight="1">
      <c r="A172" s="5"/>
      <c r="F172" s="4"/>
      <c r="H172" s="14"/>
      <c r="J172" s="14"/>
    </row>
    <row r="173" spans="1:10" ht="12.75" customHeight="1">
      <c r="A173" s="5" t="s">
        <v>113</v>
      </c>
      <c r="F173" s="4"/>
      <c r="H173" s="14">
        <f>SUM(H166:H171)</f>
        <v>-4935</v>
      </c>
      <c r="J173" s="14">
        <f>SUM(J166:J171)</f>
        <v>16414</v>
      </c>
    </row>
    <row r="174" spans="1:10" ht="12.75">
      <c r="A174" t="s">
        <v>58</v>
      </c>
      <c r="F174" s="4"/>
      <c r="H174" s="14"/>
      <c r="J174" s="14"/>
    </row>
    <row r="175" spans="2:10" ht="12.75">
      <c r="B175" t="s">
        <v>108</v>
      </c>
      <c r="F175" s="4"/>
      <c r="H175" s="33">
        <v>0</v>
      </c>
      <c r="J175" s="33">
        <v>-30</v>
      </c>
    </row>
    <row r="176" spans="2:10" ht="12.75">
      <c r="B176" t="s">
        <v>109</v>
      </c>
      <c r="F176" s="4"/>
      <c r="H176" s="41">
        <v>-420</v>
      </c>
      <c r="J176" s="34">
        <v>-420</v>
      </c>
    </row>
    <row r="177" spans="2:10" ht="12.75">
      <c r="B177" t="s">
        <v>110</v>
      </c>
      <c r="F177" s="4"/>
      <c r="H177" s="34">
        <v>0</v>
      </c>
      <c r="J177" s="34">
        <v>2800</v>
      </c>
    </row>
    <row r="178" spans="2:10" ht="12.75">
      <c r="B178" t="s">
        <v>111</v>
      </c>
      <c r="F178" s="4"/>
      <c r="H178" s="35">
        <v>-1515</v>
      </c>
      <c r="J178" s="35">
        <v>-1237</v>
      </c>
    </row>
    <row r="179" spans="6:10" ht="12.75">
      <c r="F179" s="4"/>
      <c r="H179" s="15"/>
      <c r="J179" s="15"/>
    </row>
    <row r="180" spans="1:10" ht="12.75">
      <c r="A180" t="s">
        <v>112</v>
      </c>
      <c r="F180" s="4"/>
      <c r="H180" s="15">
        <f>SUM(H175:H178)</f>
        <v>-1935</v>
      </c>
      <c r="J180" s="15">
        <f>SUM(J175:J178)</f>
        <v>1113</v>
      </c>
    </row>
    <row r="181" spans="6:10" ht="12.75">
      <c r="F181" s="4"/>
      <c r="H181" s="29"/>
      <c r="J181" s="29"/>
    </row>
    <row r="182" spans="1:10" ht="12.75">
      <c r="A182" s="5" t="s">
        <v>78</v>
      </c>
      <c r="F182" s="4"/>
      <c r="H182" s="15">
        <f>+H164+H173+H180</f>
        <v>3308</v>
      </c>
      <c r="J182" s="15">
        <f>+J164+J173+J180</f>
        <v>19619</v>
      </c>
    </row>
    <row r="183" spans="1:10" ht="12.75">
      <c r="A183" s="5" t="s">
        <v>115</v>
      </c>
      <c r="F183" s="4"/>
      <c r="H183" s="29">
        <v>20596</v>
      </c>
      <c r="J183" s="29">
        <v>977</v>
      </c>
    </row>
    <row r="184" spans="1:10" ht="13.5" thickBot="1">
      <c r="A184" s="5" t="s">
        <v>116</v>
      </c>
      <c r="F184" s="4"/>
      <c r="G184" s="14"/>
      <c r="H184" s="28">
        <f>+H182+H183</f>
        <v>23904</v>
      </c>
      <c r="J184" s="28">
        <f>+J182+J183</f>
        <v>20596</v>
      </c>
    </row>
    <row r="185" spans="6:8" ht="13.5" thickTop="1">
      <c r="F185" s="4"/>
      <c r="H185" s="30"/>
    </row>
    <row r="186" spans="1:11" ht="12.75">
      <c r="A186" s="43" t="s">
        <v>63</v>
      </c>
      <c r="B186" s="43"/>
      <c r="C186" s="43"/>
      <c r="D186" s="43"/>
      <c r="E186" s="43"/>
      <c r="F186" s="43"/>
      <c r="G186" s="43"/>
      <c r="H186" s="43"/>
      <c r="I186" s="43"/>
      <c r="J186" s="43"/>
      <c r="K186" s="43"/>
    </row>
    <row r="187" spans="1:11" ht="12.75">
      <c r="A187" s="43" t="s">
        <v>68</v>
      </c>
      <c r="B187" s="43"/>
      <c r="C187" s="43"/>
      <c r="D187" s="43"/>
      <c r="E187" s="43"/>
      <c r="F187" s="43"/>
      <c r="G187" s="43"/>
      <c r="H187" s="43"/>
      <c r="I187" s="43"/>
      <c r="J187" s="43"/>
      <c r="K187" s="43"/>
    </row>
    <row r="188" ht="12.75">
      <c r="F188" s="4"/>
    </row>
    <row r="189" spans="1:4" ht="12.75">
      <c r="A189" s="4"/>
      <c r="B189" s="4"/>
      <c r="C189" s="4"/>
      <c r="D189" s="4"/>
    </row>
    <row r="190" spans="1:4" ht="12.75">
      <c r="A190" s="4"/>
      <c r="B190" s="4"/>
      <c r="C190" s="4"/>
      <c r="D190" s="4"/>
    </row>
    <row r="191" spans="1:4" ht="12.75">
      <c r="A191" s="4"/>
      <c r="B191" s="4"/>
      <c r="C191" s="4"/>
      <c r="D191" s="4"/>
    </row>
    <row r="192" spans="1:4" ht="12.75">
      <c r="A192" s="4"/>
      <c r="B192" s="4"/>
      <c r="C192" s="4"/>
      <c r="D192" s="4"/>
    </row>
    <row r="193" spans="1:4" ht="12.75">
      <c r="A193" s="4"/>
      <c r="B193" s="4"/>
      <c r="C193" s="4"/>
      <c r="D193" s="4"/>
    </row>
    <row r="194" spans="1:4" ht="12.75">
      <c r="A194" s="4"/>
      <c r="B194" s="4"/>
      <c r="C194" s="4"/>
      <c r="D194" s="4"/>
    </row>
    <row r="195" spans="1:4" ht="12.75">
      <c r="A195" s="4"/>
      <c r="B195" s="4"/>
      <c r="C195" s="4"/>
      <c r="D195" s="4"/>
    </row>
    <row r="196" spans="1:4" ht="12.75">
      <c r="A196" s="4"/>
      <c r="B196" s="4"/>
      <c r="C196" s="4"/>
      <c r="D196" s="4"/>
    </row>
    <row r="197" spans="1:4" ht="12.75">
      <c r="A197" s="4"/>
      <c r="B197" s="4"/>
      <c r="C197" s="4"/>
      <c r="D197" s="4"/>
    </row>
    <row r="198" spans="1:4" ht="12.75">
      <c r="A198" s="4"/>
      <c r="B198" s="4"/>
      <c r="C198" s="4"/>
      <c r="D198" s="4"/>
    </row>
    <row r="199" spans="1:4" ht="12.75">
      <c r="A199" s="4"/>
      <c r="B199" s="4"/>
      <c r="C199" s="4"/>
      <c r="D199" s="4"/>
    </row>
    <row r="200" spans="1:4" ht="12.75">
      <c r="A200" s="4"/>
      <c r="B200" s="4"/>
      <c r="C200" s="4"/>
      <c r="D200" s="4"/>
    </row>
    <row r="201" spans="1:4" ht="12.75">
      <c r="A201" s="4"/>
      <c r="B201" s="4"/>
      <c r="C201" s="4"/>
      <c r="D201" s="4"/>
    </row>
    <row r="202" spans="1:4" ht="12.75">
      <c r="A202" s="4"/>
      <c r="B202" s="4"/>
      <c r="C202" s="4"/>
      <c r="D202" s="4"/>
    </row>
    <row r="203" spans="1:4" ht="12.75">
      <c r="A203" s="4"/>
      <c r="B203" s="4"/>
      <c r="C203" s="4"/>
      <c r="D203" s="4"/>
    </row>
    <row r="204" spans="1:4" ht="12.75">
      <c r="A204" s="4"/>
      <c r="B204" s="4"/>
      <c r="C204" s="4"/>
      <c r="D204" s="4"/>
    </row>
    <row r="205" spans="1:4" ht="12.75">
      <c r="A205" s="4"/>
      <c r="B205" s="4"/>
      <c r="C205" s="4"/>
      <c r="D205" s="4"/>
    </row>
    <row r="206" spans="1:4" ht="12.75">
      <c r="A206" s="4"/>
      <c r="B206" s="4"/>
      <c r="C206" s="4"/>
      <c r="D206" s="4"/>
    </row>
    <row r="207" spans="1:4" ht="12.75">
      <c r="A207" s="4"/>
      <c r="B207" s="4"/>
      <c r="C207" s="4"/>
      <c r="D207" s="4"/>
    </row>
    <row r="208" spans="1:4" ht="12.75">
      <c r="A208" s="4"/>
      <c r="B208" s="4"/>
      <c r="C208" s="4"/>
      <c r="D208" s="4"/>
    </row>
    <row r="209" spans="1:11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.75">
      <c r="A239" s="4"/>
      <c r="C239" s="4"/>
      <c r="D239" s="4"/>
      <c r="E239" s="4"/>
      <c r="F239" s="4"/>
      <c r="G239" s="4"/>
      <c r="H239" s="4"/>
      <c r="I239" s="4"/>
      <c r="J239" s="4"/>
      <c r="K239" s="4"/>
    </row>
  </sheetData>
  <mergeCells count="18">
    <mergeCell ref="A1:K1"/>
    <mergeCell ref="A2:K2"/>
    <mergeCell ref="A3:K3"/>
    <mergeCell ref="A48:K48"/>
    <mergeCell ref="A44:K44"/>
    <mergeCell ref="A45:K45"/>
    <mergeCell ref="A49:K49"/>
    <mergeCell ref="A90:K90"/>
    <mergeCell ref="A91:K91"/>
    <mergeCell ref="A86:K86"/>
    <mergeCell ref="A87:K87"/>
    <mergeCell ref="A134:K134"/>
    <mergeCell ref="G97:H97"/>
    <mergeCell ref="A186:K186"/>
    <mergeCell ref="A187:K187"/>
    <mergeCell ref="A137:K137"/>
    <mergeCell ref="A138:K138"/>
    <mergeCell ref="A133:K133"/>
  </mergeCells>
  <printOptions horizontalCentered="1"/>
  <pageMargins left="0.5" right="0.5" top="1.04" bottom="0.25" header="1" footer="0.5"/>
  <pageSetup horizontalDpi="180" verticalDpi="180" orientation="portrait" paperSize="9" scale="80" r:id="rId1"/>
  <rowBreaks count="3" manualBreakCount="3">
    <brk id="46" max="255" man="1"/>
    <brk id="88" max="255" man="1"/>
    <brk id="1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Formosa Engineering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Formosa</dc:creator>
  <cp:keywords/>
  <dc:description/>
  <cp:lastModifiedBy>aa</cp:lastModifiedBy>
  <cp:lastPrinted>2005-02-22T10:18:32Z</cp:lastPrinted>
  <dcterms:created xsi:type="dcterms:W3CDTF">2002-09-24T02:05:49Z</dcterms:created>
  <dcterms:modified xsi:type="dcterms:W3CDTF">2005-02-22T10:37:30Z</dcterms:modified>
  <cp:category/>
  <cp:version/>
  <cp:contentType/>
  <cp:contentStatus/>
</cp:coreProperties>
</file>