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90" windowWidth="9720" windowHeight="6795" activeTab="0"/>
  </bookViews>
  <sheets>
    <sheet name="MAR04" sheetId="1" r:id="rId1"/>
  </sheets>
  <definedNames>
    <definedName name="_xlnm.Print_Area" localSheetId="0">'MAR04'!$A$1:$L$44</definedName>
  </definedNames>
  <calcPr fullCalcOnLoad="1"/>
</workbook>
</file>

<file path=xl/sharedStrings.xml><?xml version="1.0" encoding="utf-8"?>
<sst xmlns="http://schemas.openxmlformats.org/spreadsheetml/2006/main" count="131" uniqueCount="102">
  <si>
    <t>Inventories</t>
  </si>
  <si>
    <t>Revenue</t>
  </si>
  <si>
    <t>Property, Plant &amp; Equipment</t>
  </si>
  <si>
    <t>Other Investments</t>
  </si>
  <si>
    <t>Current Assets</t>
  </si>
  <si>
    <t>Current Liabilities</t>
  </si>
  <si>
    <t>Net Current Assets</t>
  </si>
  <si>
    <t>Share Capital</t>
  </si>
  <si>
    <t>Reserves</t>
  </si>
  <si>
    <t>Shareholders' Fund</t>
  </si>
  <si>
    <t>Minority Interest</t>
  </si>
  <si>
    <t>Borrowings</t>
  </si>
  <si>
    <t>Share</t>
  </si>
  <si>
    <t>Capital</t>
  </si>
  <si>
    <t>Profits</t>
  </si>
  <si>
    <t>RAPID SYNERGY BERHAD</t>
  </si>
  <si>
    <t>(Company No. 325935-U)</t>
  </si>
  <si>
    <t>RM'000</t>
  </si>
  <si>
    <t>Land Held For Development</t>
  </si>
  <si>
    <t>Trade and other receivables</t>
  </si>
  <si>
    <t>Tax refundable</t>
  </si>
  <si>
    <t xml:space="preserve">    3 months ended</t>
  </si>
  <si>
    <t>Basic earnings per ordinary share (sen)</t>
  </si>
  <si>
    <t>Diluted earnings per ordinary share (sen)</t>
  </si>
  <si>
    <t>Condensed Consolidated Statement of Changes in Equity</t>
  </si>
  <si>
    <t>Premium</t>
  </si>
  <si>
    <t>Retained</t>
  </si>
  <si>
    <t>Condensed Consolidated Cash Flow Statement</t>
  </si>
  <si>
    <t>CASH FLOWS FROM OPERATING ACTIVITIES</t>
  </si>
  <si>
    <t>Interest expense</t>
  </si>
  <si>
    <t>Interest income</t>
  </si>
  <si>
    <t>Operating profit before working capital changes</t>
  </si>
  <si>
    <t>Tax paid</t>
  </si>
  <si>
    <t>(Incorporated in Malaysia)</t>
  </si>
  <si>
    <t>Tax expense</t>
  </si>
  <si>
    <t>Property</t>
  </si>
  <si>
    <t>Revaluation</t>
  </si>
  <si>
    <t>Reserve</t>
  </si>
  <si>
    <t>Long Term And Deferred Liabilities</t>
  </si>
  <si>
    <t>Cash &amp; cash equivalents</t>
  </si>
  <si>
    <t>Repayment of term loans</t>
  </si>
  <si>
    <t>Non-distributable</t>
  </si>
  <si>
    <t>Financed by:-</t>
  </si>
  <si>
    <t>Capital And Reserves</t>
  </si>
  <si>
    <t>Deferred taxation</t>
  </si>
  <si>
    <t>TOTAL</t>
  </si>
  <si>
    <t>The figures have not been audited.</t>
  </si>
  <si>
    <t>Distributable</t>
  </si>
  <si>
    <t>Net Tangible Assets per share (RM)</t>
  </si>
  <si>
    <t>Net profit for the year</t>
  </si>
  <si>
    <t>Adjustment for:-</t>
  </si>
  <si>
    <t>Depreciation of property, plant and equipment</t>
  </si>
  <si>
    <t>Others</t>
  </si>
  <si>
    <t>Net Changes in current assets</t>
  </si>
  <si>
    <t>Net Changes in current liabilities</t>
  </si>
  <si>
    <t>Operating profit/(loss)</t>
  </si>
  <si>
    <t>Dividend</t>
  </si>
  <si>
    <t>Condensed Consolidated Balance Sheet</t>
  </si>
  <si>
    <t xml:space="preserve">Condensed Consolidated Income Statement </t>
  </si>
  <si>
    <t>Purchase of development land, plant and equipment</t>
  </si>
  <si>
    <t>Trade and other payables</t>
  </si>
  <si>
    <t xml:space="preserve">           31 March</t>
  </si>
  <si>
    <t>2003</t>
  </si>
  <si>
    <t>31 Mar 2003</t>
  </si>
  <si>
    <t>Net decrease in cash and cash equivalents</t>
  </si>
  <si>
    <t xml:space="preserve">      3 months ended</t>
  </si>
  <si>
    <t>MASB 25 Adjustment</t>
  </si>
  <si>
    <t>Restated balance</t>
  </si>
  <si>
    <t>(Audited)</t>
  </si>
  <si>
    <t xml:space="preserve">    Individual Quarter</t>
  </si>
  <si>
    <t xml:space="preserve">   Cumulative Quarters</t>
  </si>
  <si>
    <t>(Unaudited)</t>
  </si>
  <si>
    <t>Net interest paid</t>
  </si>
  <si>
    <t>CASH OUTFLOW FROM INVESTING ACTIVITIES</t>
  </si>
  <si>
    <t>CASH OUTFLOW FROM FINANCING ACTIVITIES</t>
  </si>
  <si>
    <t>At 1 January 2003 as previously reported</t>
  </si>
  <si>
    <t>At 31 December 2003</t>
  </si>
  <si>
    <t>The condensed consolidated balance sheet should be read in conjuction with the audited financial statement</t>
  </si>
  <si>
    <t>The condensed consolidated income statement should be read in conjuction with the audited financial statement</t>
  </si>
  <si>
    <t>The condensed consolidated statement of changes in equity should be read in conjuction with the audited financial statement</t>
  </si>
  <si>
    <t>The condensed consolidated cash flow statement should be read in conjuction with the audited financial statement</t>
  </si>
  <si>
    <t>at 31 March  2004</t>
  </si>
  <si>
    <t>31Dec 2003</t>
  </si>
  <si>
    <t>31Mar 2004</t>
  </si>
  <si>
    <t>for the first quarter ended 31 March 2004</t>
  </si>
  <si>
    <t>2004</t>
  </si>
  <si>
    <t>Profit/(Loss) before taxation</t>
  </si>
  <si>
    <t>Profit/(Loss) after taxation</t>
  </si>
  <si>
    <t>Net profit/(loss) for the period</t>
  </si>
  <si>
    <t>for the 3 months ended 31 March 2004</t>
  </si>
  <si>
    <t>Shares issue expense written off</t>
  </si>
  <si>
    <t>Bonus issue</t>
  </si>
  <si>
    <t>Net profit for the 3 months period</t>
  </si>
  <si>
    <t>At 31 March 2004</t>
  </si>
  <si>
    <t>for the period ended 31 March 2004</t>
  </si>
  <si>
    <t>31 Mar 2004</t>
  </si>
  <si>
    <t>Cash and cash equivalents at 1 January 2004</t>
  </si>
  <si>
    <t>Cash and cash equivalents at 31 March 2004</t>
  </si>
  <si>
    <t>Net Profit/(Loss) before tax</t>
  </si>
  <si>
    <t>of the Group for the financial year ended 31 December 2003</t>
  </si>
  <si>
    <t>Cash generated from/(used in) operating activities</t>
  </si>
  <si>
    <t>Net cash inflow from/(used in) operating activities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</si>
</sst>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"/>
    <numFmt numFmtId="177" formatCode="0.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 quotePrefix="1">
      <alignment horizontal="center"/>
    </xf>
    <xf numFmtId="15" fontId="0" fillId="0" borderId="0" xfId="0" applyNumberFormat="1" applyAlignment="1" quotePrefix="1">
      <alignment horizontal="left"/>
    </xf>
    <xf numFmtId="0" fontId="0" fillId="0" borderId="0" xfId="0" applyFont="1" applyBorder="1" applyAlignment="1">
      <alignment horizontal="center"/>
    </xf>
    <xf numFmtId="171" fontId="0" fillId="0" borderId="0" xfId="15" applyNumberFormat="1" applyAlignment="1">
      <alignment/>
    </xf>
    <xf numFmtId="171" fontId="0" fillId="0" borderId="0" xfId="15" applyNumberFormat="1" applyBorder="1" applyAlignment="1">
      <alignment/>
    </xf>
    <xf numFmtId="0" fontId="1" fillId="0" borderId="0" xfId="0" applyFont="1" applyBorder="1" applyAlignment="1" quotePrefix="1">
      <alignment horizontal="center"/>
    </xf>
    <xf numFmtId="171" fontId="0" fillId="0" borderId="0" xfId="15" applyNumberFormat="1" applyAlignment="1">
      <alignment/>
    </xf>
    <xf numFmtId="171" fontId="0" fillId="0" borderId="0" xfId="15" applyNumberFormat="1" applyBorder="1" applyAlignment="1">
      <alignment/>
    </xf>
    <xf numFmtId="171" fontId="0" fillId="0" borderId="2" xfId="15" applyNumberFormat="1" applyBorder="1" applyAlignment="1">
      <alignment/>
    </xf>
    <xf numFmtId="171" fontId="0" fillId="0" borderId="3" xfId="15" applyNumberFormat="1" applyBorder="1" applyAlignment="1">
      <alignment/>
    </xf>
    <xf numFmtId="43" fontId="0" fillId="0" borderId="0" xfId="15" applyAlignment="1">
      <alignment/>
    </xf>
    <xf numFmtId="171" fontId="0" fillId="0" borderId="3" xfId="15" applyNumberFormat="1" applyFont="1" applyBorder="1" applyAlignment="1">
      <alignment/>
    </xf>
    <xf numFmtId="171" fontId="0" fillId="0" borderId="0" xfId="15" applyNumberFormat="1" applyAlignment="1">
      <alignment/>
    </xf>
    <xf numFmtId="171" fontId="0" fillId="0" borderId="1" xfId="15" applyNumberFormat="1" applyBorder="1" applyAlignment="1">
      <alignment/>
    </xf>
    <xf numFmtId="171" fontId="0" fillId="0" borderId="0" xfId="15" applyNumberFormat="1" applyBorder="1" applyAlignment="1">
      <alignment/>
    </xf>
    <xf numFmtId="171" fontId="0" fillId="0" borderId="0" xfId="15" applyNumberFormat="1" applyAlignment="1">
      <alignment horizontal="left"/>
    </xf>
    <xf numFmtId="170" fontId="0" fillId="0" borderId="3" xfId="15" applyNumberFormat="1" applyBorder="1" applyAlignment="1">
      <alignment/>
    </xf>
    <xf numFmtId="43" fontId="0" fillId="0" borderId="0" xfId="15" applyBorder="1" applyAlignment="1">
      <alignment/>
    </xf>
    <xf numFmtId="43" fontId="0" fillId="0" borderId="0" xfId="15" applyAlignment="1">
      <alignment/>
    </xf>
    <xf numFmtId="43" fontId="0" fillId="0" borderId="1" xfId="15" applyBorder="1" applyAlignment="1">
      <alignment/>
    </xf>
    <xf numFmtId="43" fontId="0" fillId="0" borderId="4" xfId="15" applyBorder="1" applyAlignment="1">
      <alignment/>
    </xf>
    <xf numFmtId="171" fontId="0" fillId="0" borderId="3" xfId="15" applyNumberFormat="1" applyBorder="1" applyAlignment="1">
      <alignment/>
    </xf>
    <xf numFmtId="171" fontId="0" fillId="0" borderId="1" xfId="15" applyNumberFormat="1" applyBorder="1" applyAlignment="1">
      <alignment/>
    </xf>
    <xf numFmtId="171" fontId="0" fillId="0" borderId="0" xfId="0" applyNumberFormat="1" applyAlignment="1">
      <alignment/>
    </xf>
    <xf numFmtId="177" fontId="0" fillId="0" borderId="0" xfId="0" applyNumberFormat="1" applyBorder="1" applyAlignment="1">
      <alignment/>
    </xf>
    <xf numFmtId="171" fontId="0" fillId="0" borderId="4" xfId="15" applyNumberFormat="1" applyBorder="1" applyAlignment="1">
      <alignment/>
    </xf>
    <xf numFmtId="171" fontId="0" fillId="0" borderId="5" xfId="15" applyNumberFormat="1" applyBorder="1" applyAlignment="1">
      <alignment/>
    </xf>
    <xf numFmtId="171" fontId="0" fillId="0" borderId="6" xfId="15" applyNumberFormat="1" applyBorder="1" applyAlignment="1">
      <alignment/>
    </xf>
    <xf numFmtId="171" fontId="0" fillId="0" borderId="7" xfId="15" applyNumberFormat="1" applyBorder="1" applyAlignment="1">
      <alignment/>
    </xf>
    <xf numFmtId="171" fontId="0" fillId="0" borderId="8" xfId="15" applyNumberFormat="1" applyBorder="1" applyAlignment="1">
      <alignment/>
    </xf>
    <xf numFmtId="171" fontId="0" fillId="0" borderId="0" xfId="15" applyNumberFormat="1" applyFont="1" applyAlignment="1">
      <alignment horizontal="center"/>
    </xf>
    <xf numFmtId="171" fontId="0" fillId="0" borderId="0" xfId="15" applyNumberFormat="1" applyFont="1" applyAlignment="1">
      <alignment/>
    </xf>
    <xf numFmtId="171" fontId="0" fillId="0" borderId="1" xfId="15" applyNumberFormat="1" applyBorder="1" applyAlignment="1">
      <alignment horizontal="left"/>
    </xf>
    <xf numFmtId="171" fontId="0" fillId="0" borderId="2" xfId="0" applyNumberFormat="1" applyBorder="1" applyAlignment="1">
      <alignment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4"/>
  <sheetViews>
    <sheetView tabSelected="1" workbookViewId="0" topLeftCell="A1">
      <selection activeCell="B5" sqref="B5"/>
    </sheetView>
  </sheetViews>
  <sheetFormatPr defaultColWidth="9.140625" defaultRowHeight="12.75"/>
  <cols>
    <col min="1" max="1" width="3.7109375" style="0" customWidth="1"/>
    <col min="2" max="2" width="12.7109375" style="0" customWidth="1"/>
    <col min="4" max="4" width="9.28125" style="0" customWidth="1"/>
    <col min="6" max="6" width="9.57421875" style="0" customWidth="1"/>
    <col min="7" max="7" width="9.28125" style="0" customWidth="1"/>
    <col min="8" max="8" width="10.7109375" style="0" customWidth="1"/>
    <col min="9" max="9" width="9.28125" style="0" customWidth="1"/>
    <col min="10" max="10" width="10.7109375" style="0" customWidth="1"/>
    <col min="11" max="11" width="10.00390625" style="0" customWidth="1"/>
    <col min="13" max="13" width="12.7109375" style="0" customWidth="1"/>
    <col min="15" max="15" width="12.8515625" style="0" bestFit="1" customWidth="1"/>
  </cols>
  <sheetData>
    <row r="1" spans="1:11" ht="12.75">
      <c r="A1" s="44" t="s">
        <v>15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2.75">
      <c r="A2" s="44" t="s">
        <v>16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2.75">
      <c r="A3" s="44" t="s">
        <v>33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ht="12.75">
      <c r="A5" t="s">
        <v>57</v>
      </c>
    </row>
    <row r="6" ht="12.75">
      <c r="A6" s="5" t="s">
        <v>81</v>
      </c>
    </row>
    <row r="7" spans="1:4" ht="12.75">
      <c r="A7" s="5" t="s">
        <v>46</v>
      </c>
      <c r="B7" s="7"/>
      <c r="C7" s="7"/>
      <c r="D7" s="7"/>
    </row>
    <row r="8" spans="1:4" ht="12.75">
      <c r="A8" s="5"/>
      <c r="B8" s="7"/>
      <c r="C8" s="7"/>
      <c r="D8" s="7"/>
    </row>
    <row r="9" spans="1:10" ht="12.75">
      <c r="A9" s="5"/>
      <c r="B9" s="7"/>
      <c r="C9" s="7"/>
      <c r="D9" s="7"/>
      <c r="J9" s="2"/>
    </row>
    <row r="10" spans="1:10" ht="12.75">
      <c r="A10" s="5"/>
      <c r="B10" s="7"/>
      <c r="C10" s="7"/>
      <c r="D10" s="7"/>
      <c r="H10" t="s">
        <v>71</v>
      </c>
      <c r="J10" s="2" t="s">
        <v>68</v>
      </c>
    </row>
    <row r="11" spans="6:10" ht="12.75">
      <c r="F11" s="8"/>
      <c r="H11" s="11" t="s">
        <v>83</v>
      </c>
      <c r="I11" s="11"/>
      <c r="J11" s="11" t="s">
        <v>82</v>
      </c>
    </row>
    <row r="12" spans="6:10" ht="12.75">
      <c r="F12" s="4"/>
      <c r="G12" s="3"/>
      <c r="H12" s="3" t="s">
        <v>17</v>
      </c>
      <c r="I12" s="3"/>
      <c r="J12" s="3" t="s">
        <v>17</v>
      </c>
    </row>
    <row r="13" ht="12.75">
      <c r="F13" s="4"/>
    </row>
    <row r="14" spans="1:10" ht="12.75">
      <c r="A14" t="s">
        <v>2</v>
      </c>
      <c r="F14" s="8"/>
      <c r="H14" s="16">
        <v>16264</v>
      </c>
      <c r="I14" s="16"/>
      <c r="J14" s="16">
        <v>16466</v>
      </c>
    </row>
    <row r="15" spans="1:10" ht="12.75">
      <c r="A15" t="s">
        <v>18</v>
      </c>
      <c r="F15" s="4"/>
      <c r="H15" s="16">
        <v>22198</v>
      </c>
      <c r="I15" s="16"/>
      <c r="J15" s="16">
        <v>18280</v>
      </c>
    </row>
    <row r="16" spans="1:10" ht="12.75">
      <c r="A16" t="s">
        <v>3</v>
      </c>
      <c r="F16" s="4"/>
      <c r="H16" s="16">
        <v>285</v>
      </c>
      <c r="I16" s="16"/>
      <c r="J16" s="16">
        <v>285</v>
      </c>
    </row>
    <row r="17" spans="1:10" ht="12.75">
      <c r="A17" t="s">
        <v>4</v>
      </c>
      <c r="F17" s="4"/>
      <c r="H17" s="16"/>
      <c r="I17" s="16"/>
      <c r="J17" s="16"/>
    </row>
    <row r="18" spans="2:10" ht="12.75">
      <c r="B18" t="s">
        <v>0</v>
      </c>
      <c r="F18" s="4"/>
      <c r="H18" s="36">
        <v>3072</v>
      </c>
      <c r="I18" s="16"/>
      <c r="J18" s="36">
        <v>2756</v>
      </c>
    </row>
    <row r="19" spans="2:10" ht="12.75">
      <c r="B19" s="5" t="s">
        <v>19</v>
      </c>
      <c r="F19" s="4"/>
      <c r="H19" s="37">
        <v>9781</v>
      </c>
      <c r="I19" s="16"/>
      <c r="J19" s="37">
        <v>8701</v>
      </c>
    </row>
    <row r="20" spans="2:10" ht="12.75">
      <c r="B20" s="9" t="s">
        <v>20</v>
      </c>
      <c r="F20" s="4"/>
      <c r="H20" s="37">
        <v>471</v>
      </c>
      <c r="I20" s="16"/>
      <c r="J20" s="37">
        <v>528</v>
      </c>
    </row>
    <row r="21" spans="2:10" ht="12.75">
      <c r="B21" s="5" t="s">
        <v>39</v>
      </c>
      <c r="F21" s="4"/>
      <c r="H21" s="38">
        <f>15772</f>
        <v>15772</v>
      </c>
      <c r="I21" s="17"/>
      <c r="J21" s="38">
        <v>20596</v>
      </c>
    </row>
    <row r="22" spans="6:10" ht="12.75">
      <c r="F22" s="4"/>
      <c r="H22" s="39">
        <f>SUM(H18:H21)</f>
        <v>29096</v>
      </c>
      <c r="I22" s="17"/>
      <c r="J22" s="39">
        <f>SUM(J18:J21)</f>
        <v>32581</v>
      </c>
    </row>
    <row r="23" spans="1:10" ht="12.75">
      <c r="A23" t="s">
        <v>5</v>
      </c>
      <c r="F23" s="4"/>
      <c r="H23" s="16"/>
      <c r="I23" s="17"/>
      <c r="J23" s="16"/>
    </row>
    <row r="24" spans="2:10" ht="12.75">
      <c r="B24" s="5" t="s">
        <v>60</v>
      </c>
      <c r="F24" s="4"/>
      <c r="H24" s="36">
        <v>3096</v>
      </c>
      <c r="I24" s="17"/>
      <c r="J24" s="36">
        <v>2753</v>
      </c>
    </row>
    <row r="25" spans="2:10" ht="12.75">
      <c r="B25" t="s">
        <v>11</v>
      </c>
      <c r="F25" s="4"/>
      <c r="H25" s="37">
        <v>1543</v>
      </c>
      <c r="I25" s="17"/>
      <c r="J25" s="37">
        <v>1517</v>
      </c>
    </row>
    <row r="26" spans="6:10" ht="12.75">
      <c r="F26" s="4"/>
      <c r="H26" s="39">
        <f>SUM(H24:H25)</f>
        <v>4639</v>
      </c>
      <c r="I26" s="17"/>
      <c r="J26" s="39">
        <f>SUM(J24:J25)</f>
        <v>4270</v>
      </c>
    </row>
    <row r="27" spans="6:10" ht="12.75">
      <c r="F27" s="4"/>
      <c r="H27" s="17"/>
      <c r="I27" s="17"/>
      <c r="J27" s="17"/>
    </row>
    <row r="28" spans="1:10" ht="12.75">
      <c r="A28" t="s">
        <v>6</v>
      </c>
      <c r="F28" s="4"/>
      <c r="H28" s="16">
        <f>+H22-H26</f>
        <v>24457</v>
      </c>
      <c r="I28" s="17"/>
      <c r="J28" s="16">
        <f>+J22-J26</f>
        <v>28311</v>
      </c>
    </row>
    <row r="29" spans="6:10" ht="13.5" thickBot="1">
      <c r="F29" s="4"/>
      <c r="H29" s="18">
        <f>+H14+H15+H16+H28</f>
        <v>63204</v>
      </c>
      <c r="I29" s="17"/>
      <c r="J29" s="18">
        <f>+J14+J15+J16+J28</f>
        <v>63342</v>
      </c>
    </row>
    <row r="30" spans="1:10" ht="13.5" thickTop="1">
      <c r="A30" s="5" t="s">
        <v>42</v>
      </c>
      <c r="F30" s="4"/>
      <c r="H30" s="16"/>
      <c r="I30" s="17"/>
      <c r="J30" s="16"/>
    </row>
    <row r="31" spans="1:10" ht="12.75">
      <c r="A31" t="s">
        <v>43</v>
      </c>
      <c r="F31" s="4"/>
      <c r="H31" s="16"/>
      <c r="I31" s="17"/>
      <c r="J31" s="16"/>
    </row>
    <row r="32" spans="2:10" ht="12.75">
      <c r="B32" t="s">
        <v>7</v>
      </c>
      <c r="F32" s="4"/>
      <c r="H32" s="36">
        <v>41998</v>
      </c>
      <c r="I32" s="17"/>
      <c r="J32" s="36">
        <v>41998</v>
      </c>
    </row>
    <row r="33" spans="2:10" ht="12.75">
      <c r="B33" t="s">
        <v>8</v>
      </c>
      <c r="F33" s="4"/>
      <c r="H33" s="38">
        <v>15174</v>
      </c>
      <c r="I33" s="17"/>
      <c r="J33" s="38">
        <v>14959</v>
      </c>
    </row>
    <row r="34" spans="1:10" ht="12.75">
      <c r="A34" t="s">
        <v>9</v>
      </c>
      <c r="F34" s="4"/>
      <c r="H34" s="35">
        <f>+H32+H33</f>
        <v>57172</v>
      </c>
      <c r="I34" s="17"/>
      <c r="J34" s="35">
        <f>+J32+J33</f>
        <v>56957</v>
      </c>
    </row>
    <row r="35" spans="1:10" ht="12.75">
      <c r="A35" s="5" t="s">
        <v>38</v>
      </c>
      <c r="F35" s="4"/>
      <c r="H35" s="16"/>
      <c r="I35" s="17"/>
      <c r="J35" s="16"/>
    </row>
    <row r="36" spans="2:10" ht="12.75">
      <c r="B36" t="s">
        <v>11</v>
      </c>
      <c r="F36" s="4"/>
      <c r="H36" s="16">
        <v>3672</v>
      </c>
      <c r="I36" s="17"/>
      <c r="J36" s="16">
        <v>4067</v>
      </c>
    </row>
    <row r="37" spans="2:10" ht="12.75">
      <c r="B37" s="5" t="s">
        <v>44</v>
      </c>
      <c r="F37" s="4"/>
      <c r="H37" s="16">
        <v>2360</v>
      </c>
      <c r="I37" s="17"/>
      <c r="J37" s="16">
        <v>2318</v>
      </c>
    </row>
    <row r="38" spans="6:10" ht="13.5" thickBot="1">
      <c r="F38" s="4"/>
      <c r="H38" s="18">
        <f>SUM(H34:H37)</f>
        <v>63204</v>
      </c>
      <c r="I38" s="17"/>
      <c r="J38" s="18">
        <f>SUM(J34:J37)</f>
        <v>63342</v>
      </c>
    </row>
    <row r="39" spans="6:10" ht="13.5" thickTop="1">
      <c r="F39" s="4"/>
      <c r="H39" s="17"/>
      <c r="I39" s="17"/>
      <c r="J39" s="17"/>
    </row>
    <row r="40" spans="1:10" ht="12.75">
      <c r="A40" t="s">
        <v>48</v>
      </c>
      <c r="F40" s="4"/>
      <c r="H40" s="34">
        <f>+H34/H32</f>
        <v>1.361302919186628</v>
      </c>
      <c r="J40" s="34">
        <f>+J34/J32</f>
        <v>1.3561836277917996</v>
      </c>
    </row>
    <row r="41" spans="6:8" ht="12.75">
      <c r="F41" s="4"/>
      <c r="H41" s="4"/>
    </row>
    <row r="42" spans="1:11" ht="12.75">
      <c r="A42" s="46" t="s">
        <v>77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</row>
    <row r="43" spans="1:11" ht="12.75">
      <c r="A43" s="46" t="s">
        <v>99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</row>
    <row r="44" spans="1:1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6" spans="1:11" ht="12.75">
      <c r="A46" s="45" t="s">
        <v>15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</row>
    <row r="47" spans="1:11" ht="12.75">
      <c r="A47" s="44" t="s">
        <v>16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</row>
    <row r="48" spans="1:11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ht="12.75">
      <c r="A49" s="5" t="s">
        <v>58</v>
      </c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ht="12.75">
      <c r="A50" s="5" t="s">
        <v>84</v>
      </c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ht="12.75">
      <c r="A51" s="5" t="s">
        <v>46</v>
      </c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0" ht="12.75">
      <c r="A52" s="5"/>
      <c r="G52" t="s">
        <v>69</v>
      </c>
      <c r="J52" t="s">
        <v>70</v>
      </c>
    </row>
    <row r="53" spans="6:11" ht="12.75">
      <c r="F53" s="8"/>
      <c r="G53" s="5" t="s">
        <v>21</v>
      </c>
      <c r="H53" s="2"/>
      <c r="I53" s="2"/>
      <c r="J53" s="5" t="s">
        <v>65</v>
      </c>
      <c r="K53" s="3"/>
    </row>
    <row r="54" spans="6:11" ht="12.75">
      <c r="F54" s="10"/>
      <c r="G54" s="5" t="s">
        <v>61</v>
      </c>
      <c r="H54" s="5"/>
      <c r="I54" s="5"/>
      <c r="J54" s="5" t="s">
        <v>61</v>
      </c>
      <c r="K54" s="5"/>
    </row>
    <row r="55" spans="6:11" ht="12.75">
      <c r="F55" s="8"/>
      <c r="G55" s="3" t="s">
        <v>85</v>
      </c>
      <c r="H55" s="3" t="s">
        <v>62</v>
      </c>
      <c r="I55" s="2"/>
      <c r="J55" s="3" t="s">
        <v>85</v>
      </c>
      <c r="K55" s="3" t="s">
        <v>62</v>
      </c>
    </row>
    <row r="56" spans="6:11" ht="12.75">
      <c r="F56" s="8"/>
      <c r="G56" s="3" t="s">
        <v>17</v>
      </c>
      <c r="H56" s="3" t="s">
        <v>17</v>
      </c>
      <c r="I56" s="2"/>
      <c r="J56" s="3" t="s">
        <v>17</v>
      </c>
      <c r="K56" s="3" t="s">
        <v>17</v>
      </c>
    </row>
    <row r="57" spans="6:11" ht="12.75">
      <c r="F57" s="8"/>
      <c r="G57" s="3"/>
      <c r="H57" s="2"/>
      <c r="I57" s="2"/>
      <c r="J57" s="3"/>
      <c r="K57" s="2"/>
    </row>
    <row r="58" ht="12.75">
      <c r="F58" s="4"/>
    </row>
    <row r="59" spans="1:11" ht="13.5" thickBot="1">
      <c r="A59" t="s">
        <v>1</v>
      </c>
      <c r="F59" s="4"/>
      <c r="G59" s="19">
        <v>3031</v>
      </c>
      <c r="H59" s="19">
        <v>2827</v>
      </c>
      <c r="I59" s="20"/>
      <c r="J59" s="21">
        <f>+G59</f>
        <v>3031</v>
      </c>
      <c r="K59" s="19">
        <f>+H59</f>
        <v>2827</v>
      </c>
    </row>
    <row r="60" spans="6:11" ht="13.5" thickTop="1">
      <c r="F60" s="4"/>
      <c r="G60" s="22"/>
      <c r="H60" s="20"/>
      <c r="I60" s="20"/>
      <c r="J60" s="20"/>
      <c r="K60" s="20"/>
    </row>
    <row r="61" spans="1:11" ht="12.75">
      <c r="A61" s="5" t="s">
        <v>55</v>
      </c>
      <c r="F61" s="4"/>
      <c r="G61" s="22">
        <v>302</v>
      </c>
      <c r="H61" s="22">
        <v>-37</v>
      </c>
      <c r="I61" s="20"/>
      <c r="J61" s="22">
        <f>+G61</f>
        <v>302</v>
      </c>
      <c r="K61" s="22">
        <f>+H61</f>
        <v>-37</v>
      </c>
    </row>
    <row r="62" spans="6:11" ht="12.75">
      <c r="F62" s="4"/>
      <c r="G62" s="22"/>
      <c r="H62" s="20"/>
      <c r="I62" s="20"/>
      <c r="J62" s="20"/>
      <c r="K62" s="20"/>
    </row>
    <row r="63" spans="1:11" ht="12.75">
      <c r="A63" t="s">
        <v>30</v>
      </c>
      <c r="F63" s="4"/>
      <c r="G63" s="22">
        <v>116</v>
      </c>
      <c r="H63" s="40">
        <v>2</v>
      </c>
      <c r="I63" s="20"/>
      <c r="J63" s="22">
        <f>+G63</f>
        <v>116</v>
      </c>
      <c r="K63" s="22">
        <f>+H63</f>
        <v>2</v>
      </c>
    </row>
    <row r="64" spans="6:11" ht="12.75">
      <c r="F64" s="4"/>
      <c r="G64" s="22"/>
      <c r="H64" s="20"/>
      <c r="I64" s="20"/>
      <c r="J64" s="20"/>
      <c r="K64" s="20"/>
    </row>
    <row r="65" spans="1:11" ht="12.75">
      <c r="A65" s="5" t="s">
        <v>29</v>
      </c>
      <c r="F65" s="4"/>
      <c r="G65" s="23">
        <v>104</v>
      </c>
      <c r="H65" s="23">
        <v>79</v>
      </c>
      <c r="I65" s="20"/>
      <c r="J65" s="23">
        <f>+G65</f>
        <v>104</v>
      </c>
      <c r="K65" s="23">
        <f>+H65</f>
        <v>79</v>
      </c>
    </row>
    <row r="66" spans="6:11" ht="12.75">
      <c r="F66" s="4"/>
      <c r="G66" s="24"/>
      <c r="H66" s="24"/>
      <c r="I66" s="20"/>
      <c r="J66" s="24"/>
      <c r="K66" s="24"/>
    </row>
    <row r="67" spans="1:11" ht="12.75">
      <c r="A67" s="5" t="s">
        <v>86</v>
      </c>
      <c r="F67" s="4"/>
      <c r="G67" s="25">
        <f>+G61+G63-G65</f>
        <v>314</v>
      </c>
      <c r="H67" s="25">
        <f>+H61+H63-H65</f>
        <v>-114</v>
      </c>
      <c r="I67" s="22"/>
      <c r="J67" s="25">
        <f>+J61+J63-J65</f>
        <v>314</v>
      </c>
      <c r="K67" s="25">
        <f>+K61+K63-K65</f>
        <v>-114</v>
      </c>
    </row>
    <row r="68" spans="6:11" ht="12.75">
      <c r="F68" s="4"/>
      <c r="G68" s="22"/>
      <c r="H68" s="22"/>
      <c r="I68" s="22"/>
      <c r="J68" s="22"/>
      <c r="K68" s="22"/>
    </row>
    <row r="69" spans="1:11" ht="12.75">
      <c r="A69" s="5" t="s">
        <v>34</v>
      </c>
      <c r="F69" s="4"/>
      <c r="G69" s="23">
        <v>99</v>
      </c>
      <c r="H69" s="23">
        <v>152</v>
      </c>
      <c r="I69" s="22"/>
      <c r="J69" s="42">
        <f>+G69</f>
        <v>99</v>
      </c>
      <c r="K69" s="23">
        <f>+H69</f>
        <v>152</v>
      </c>
    </row>
    <row r="70" spans="6:11" ht="12.75">
      <c r="F70" s="4"/>
      <c r="G70" s="22"/>
      <c r="H70" s="22"/>
      <c r="I70" s="22"/>
      <c r="J70" s="22"/>
      <c r="K70" s="22"/>
    </row>
    <row r="71" spans="1:11" ht="12.75">
      <c r="A71" s="5" t="s">
        <v>87</v>
      </c>
      <c r="F71" s="4"/>
      <c r="G71" s="22">
        <f>+G67-G69</f>
        <v>215</v>
      </c>
      <c r="H71" s="22">
        <f>+H67-H69</f>
        <v>-266</v>
      </c>
      <c r="I71" s="22"/>
      <c r="J71" s="22">
        <f>+J67-J69</f>
        <v>215</v>
      </c>
      <c r="K71" s="22">
        <f>+K67-K69</f>
        <v>-266</v>
      </c>
    </row>
    <row r="72" spans="6:11" ht="12.75">
      <c r="F72" s="4"/>
      <c r="G72" s="22"/>
      <c r="H72" s="22"/>
      <c r="I72" s="22"/>
      <c r="J72" s="22"/>
      <c r="K72" s="22"/>
    </row>
    <row r="73" spans="1:11" ht="12.75">
      <c r="A73" t="s">
        <v>10</v>
      </c>
      <c r="F73" s="4"/>
      <c r="G73" s="23">
        <v>0</v>
      </c>
      <c r="H73" s="23">
        <v>0</v>
      </c>
      <c r="I73" s="22"/>
      <c r="J73" s="23">
        <v>0</v>
      </c>
      <c r="K73" s="23">
        <v>0</v>
      </c>
    </row>
    <row r="74" spans="6:11" ht="12.75">
      <c r="F74" s="4"/>
      <c r="G74" s="22"/>
      <c r="H74" s="22"/>
      <c r="I74" s="22"/>
      <c r="J74" s="22"/>
      <c r="K74" s="22"/>
    </row>
    <row r="75" spans="1:11" ht="13.5" thickBot="1">
      <c r="A75" s="5" t="s">
        <v>88</v>
      </c>
      <c r="F75" s="4"/>
      <c r="G75" s="19">
        <f>+G71+G73</f>
        <v>215</v>
      </c>
      <c r="H75" s="19">
        <f>+H71+H73</f>
        <v>-266</v>
      </c>
      <c r="I75" s="22"/>
      <c r="J75" s="19">
        <f>+J71+J73</f>
        <v>215</v>
      </c>
      <c r="K75" s="19">
        <f>+K71+K73</f>
        <v>-266</v>
      </c>
    </row>
    <row r="76" spans="6:11" ht="13.5" thickTop="1">
      <c r="F76" s="4"/>
      <c r="G76" s="22"/>
      <c r="H76" s="22"/>
      <c r="I76" s="22"/>
      <c r="J76" s="22"/>
      <c r="K76" s="22"/>
    </row>
    <row r="77" spans="6:11" ht="12.75">
      <c r="F77" s="4"/>
      <c r="G77" s="22"/>
      <c r="H77" s="22"/>
      <c r="I77" s="22"/>
      <c r="J77" s="22"/>
      <c r="K77" s="22"/>
    </row>
    <row r="78" spans="1:11" ht="13.5" thickBot="1">
      <c r="A78" t="s">
        <v>22</v>
      </c>
      <c r="F78" s="4"/>
      <c r="G78" s="26">
        <f>+G75/41998*100</f>
        <v>0.5119291394828325</v>
      </c>
      <c r="H78" s="26">
        <f>+H75/41998*100</f>
        <v>-0.6333634934996905</v>
      </c>
      <c r="I78" s="22"/>
      <c r="J78" s="26">
        <f>+J75/41998*100</f>
        <v>0.5119291394828325</v>
      </c>
      <c r="K78" s="26">
        <f>+K75/41998*100</f>
        <v>-0.6333634934996905</v>
      </c>
    </row>
    <row r="79" spans="6:11" ht="13.5" thickTop="1">
      <c r="F79" s="4"/>
      <c r="G79" s="22"/>
      <c r="H79" s="22"/>
      <c r="I79" s="22"/>
      <c r="J79" s="22"/>
      <c r="K79" s="22"/>
    </row>
    <row r="80" spans="1:11" ht="13.5" thickBot="1">
      <c r="A80" t="s">
        <v>23</v>
      </c>
      <c r="F80" s="4"/>
      <c r="G80" s="26">
        <f>+G75/41998*100</f>
        <v>0.5119291394828325</v>
      </c>
      <c r="H80" s="26">
        <f>+H75/41998*100</f>
        <v>-0.6333634934996905</v>
      </c>
      <c r="I80" s="22"/>
      <c r="J80" s="26">
        <f>+J75/41998*100</f>
        <v>0.5119291394828325</v>
      </c>
      <c r="K80" s="26">
        <f>+K75/41998*100</f>
        <v>-0.6333634934996905</v>
      </c>
    </row>
    <row r="81" spans="6:11" ht="13.5" thickTop="1">
      <c r="F81" s="4"/>
      <c r="G81" s="22"/>
      <c r="H81" s="22"/>
      <c r="I81" s="22"/>
      <c r="J81" s="22"/>
      <c r="K81" s="22"/>
    </row>
    <row r="82" spans="1:11" ht="12.75">
      <c r="A82" s="46" t="s">
        <v>78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</row>
    <row r="83" spans="1:11" ht="12.75">
      <c r="A83" s="46" t="s">
        <v>99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</row>
    <row r="84" ht="12.75">
      <c r="F84" s="4"/>
    </row>
    <row r="85" ht="12.75">
      <c r="F85" s="4"/>
    </row>
    <row r="86" spans="1:11" ht="12.75">
      <c r="A86" s="45" t="s">
        <v>15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</row>
    <row r="87" spans="1:11" ht="12.75">
      <c r="A87" s="44" t="s">
        <v>16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</row>
    <row r="88" spans="1:11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6" ht="12.75">
      <c r="A89" t="s">
        <v>24</v>
      </c>
      <c r="F89" s="4"/>
    </row>
    <row r="90" spans="1:6" ht="12.75">
      <c r="A90" s="5" t="s">
        <v>89</v>
      </c>
      <c r="F90" s="4"/>
    </row>
    <row r="91" spans="1:6" ht="12.75">
      <c r="A91" s="5" t="s">
        <v>46</v>
      </c>
      <c r="B91" s="7"/>
      <c r="C91" s="7"/>
      <c r="D91" s="7"/>
      <c r="F91" s="4"/>
    </row>
    <row r="92" spans="1:6" ht="12.75">
      <c r="A92" s="5"/>
      <c r="B92" s="7"/>
      <c r="C92" s="7"/>
      <c r="D92" s="7"/>
      <c r="F92" s="4"/>
    </row>
    <row r="93" spans="6:10" ht="12.75">
      <c r="F93" s="5"/>
      <c r="G93" s="47" t="s">
        <v>41</v>
      </c>
      <c r="H93" s="47"/>
      <c r="I93" s="9" t="s">
        <v>47</v>
      </c>
      <c r="J93" s="5"/>
    </row>
    <row r="94" spans="6:10" ht="12.75">
      <c r="F94" s="3"/>
      <c r="G94" s="3"/>
      <c r="H94" s="2" t="s">
        <v>35</v>
      </c>
      <c r="J94" s="5"/>
    </row>
    <row r="95" spans="6:9" ht="12.75">
      <c r="F95" s="3" t="s">
        <v>12</v>
      </c>
      <c r="G95" s="3" t="s">
        <v>12</v>
      </c>
      <c r="H95" s="2" t="s">
        <v>36</v>
      </c>
      <c r="I95" s="3" t="s">
        <v>26</v>
      </c>
    </row>
    <row r="96" spans="6:11" ht="12.75">
      <c r="F96" s="3" t="s">
        <v>13</v>
      </c>
      <c r="G96" s="3" t="s">
        <v>25</v>
      </c>
      <c r="H96" s="2" t="s">
        <v>37</v>
      </c>
      <c r="I96" s="3" t="s">
        <v>14</v>
      </c>
      <c r="J96" s="6" t="s">
        <v>45</v>
      </c>
      <c r="K96" s="15"/>
    </row>
    <row r="97" spans="6:11" ht="12.75">
      <c r="F97" s="3" t="s">
        <v>17</v>
      </c>
      <c r="G97" s="3" t="s">
        <v>17</v>
      </c>
      <c r="H97" s="3" t="s">
        <v>17</v>
      </c>
      <c r="I97" s="3" t="s">
        <v>17</v>
      </c>
      <c r="J97" s="3" t="s">
        <v>17</v>
      </c>
      <c r="K97" s="10"/>
    </row>
    <row r="98" ht="12.75">
      <c r="K98" s="4"/>
    </row>
    <row r="99" spans="1:11" ht="12.75">
      <c r="A99" s="5" t="s">
        <v>75</v>
      </c>
      <c r="F99" s="16">
        <v>19999</v>
      </c>
      <c r="G99" s="16">
        <v>1541</v>
      </c>
      <c r="H99" s="16">
        <v>809</v>
      </c>
      <c r="I99" s="16">
        <v>35509</v>
      </c>
      <c r="J99" s="16">
        <f>SUM(F99:I99)</f>
        <v>57858</v>
      </c>
      <c r="K99" s="4"/>
    </row>
    <row r="100" spans="6:11" ht="12.75">
      <c r="F100" s="16"/>
      <c r="G100" s="16"/>
      <c r="H100" s="16"/>
      <c r="I100" s="16"/>
      <c r="J100" s="16"/>
      <c r="K100" s="4"/>
    </row>
    <row r="101" spans="1:11" ht="12.75">
      <c r="A101" t="s">
        <v>66</v>
      </c>
      <c r="F101" s="41">
        <v>0</v>
      </c>
      <c r="G101" s="16">
        <v>0</v>
      </c>
      <c r="H101" s="16">
        <v>-226</v>
      </c>
      <c r="I101" s="16">
        <v>-829</v>
      </c>
      <c r="J101" s="16">
        <f>SUM(F101:I101)</f>
        <v>-1055</v>
      </c>
      <c r="K101" s="4"/>
    </row>
    <row r="102" spans="6:11" ht="12.75">
      <c r="F102" s="1"/>
      <c r="G102" s="1"/>
      <c r="H102" s="1"/>
      <c r="I102" s="1"/>
      <c r="J102" s="1"/>
      <c r="K102" s="4"/>
    </row>
    <row r="103" ht="12.75">
      <c r="K103" s="4"/>
    </row>
    <row r="104" spans="1:11" ht="12.75">
      <c r="A104" s="9" t="s">
        <v>67</v>
      </c>
      <c r="F104" s="16">
        <f>SUM(F99:F101)</f>
        <v>19999</v>
      </c>
      <c r="G104" s="16">
        <f>SUM(G99:G101)</f>
        <v>1541</v>
      </c>
      <c r="H104" s="16">
        <f>SUM(H99:H101)</f>
        <v>583</v>
      </c>
      <c r="I104" s="16">
        <f>SUM(I99:I101)</f>
        <v>34680</v>
      </c>
      <c r="J104" s="16">
        <f>SUM(J99:J101)</f>
        <v>56803</v>
      </c>
      <c r="K104" s="4"/>
    </row>
    <row r="105" spans="6:11" ht="12.75">
      <c r="F105" s="4"/>
      <c r="G105" s="16"/>
      <c r="H105" s="16"/>
      <c r="I105" s="16"/>
      <c r="J105" s="16"/>
      <c r="K105" s="17"/>
    </row>
    <row r="106" spans="1:11" ht="12.75">
      <c r="A106" t="s">
        <v>90</v>
      </c>
      <c r="F106" s="14">
        <v>0</v>
      </c>
      <c r="G106" s="16">
        <v>-30</v>
      </c>
      <c r="H106" s="16">
        <v>0</v>
      </c>
      <c r="I106" s="16">
        <v>0</v>
      </c>
      <c r="J106" s="16">
        <f>SUM(F106:I106)</f>
        <v>-30</v>
      </c>
      <c r="K106" s="17"/>
    </row>
    <row r="107" spans="6:11" ht="12.75">
      <c r="F107" s="4"/>
      <c r="G107" s="16"/>
      <c r="H107" s="16"/>
      <c r="I107" s="16"/>
      <c r="J107" s="16"/>
      <c r="K107" s="17"/>
    </row>
    <row r="108" spans="1:11" ht="12.75">
      <c r="A108" t="s">
        <v>91</v>
      </c>
      <c r="F108" s="14">
        <v>21999</v>
      </c>
      <c r="G108" s="28">
        <v>0</v>
      </c>
      <c r="H108" s="28">
        <v>0</v>
      </c>
      <c r="I108" s="16">
        <v>-21999</v>
      </c>
      <c r="J108" s="28">
        <f>SUM(F108:I108)</f>
        <v>0</v>
      </c>
      <c r="K108" s="17"/>
    </row>
    <row r="109" spans="6:11" ht="12.75">
      <c r="F109" s="4"/>
      <c r="G109" s="16"/>
      <c r="H109" s="16"/>
      <c r="I109" s="16"/>
      <c r="J109" s="16"/>
      <c r="K109" s="17"/>
    </row>
    <row r="110" spans="1:11" ht="12.75">
      <c r="A110" s="5" t="s">
        <v>49</v>
      </c>
      <c r="F110" s="27">
        <v>0</v>
      </c>
      <c r="G110" s="28">
        <v>0</v>
      </c>
      <c r="H110" s="28">
        <v>0</v>
      </c>
      <c r="I110" s="25">
        <v>604</v>
      </c>
      <c r="J110" s="16">
        <f>SUM(E110:I110)</f>
        <v>604</v>
      </c>
      <c r="K110" s="17"/>
    </row>
    <row r="111" spans="6:11" ht="12.75">
      <c r="F111" s="27"/>
      <c r="G111" s="28"/>
      <c r="H111" s="28"/>
      <c r="I111" s="28"/>
      <c r="J111" s="28"/>
      <c r="K111" s="27"/>
    </row>
    <row r="112" spans="1:11" ht="12.75">
      <c r="A112" t="s">
        <v>56</v>
      </c>
      <c r="F112" s="17">
        <v>0</v>
      </c>
      <c r="G112" s="28">
        <v>0</v>
      </c>
      <c r="H112" s="28">
        <v>0</v>
      </c>
      <c r="I112" s="16">
        <v>-420</v>
      </c>
      <c r="J112" s="16">
        <f>SUM(E112:I112)</f>
        <v>-420</v>
      </c>
      <c r="K112" s="17"/>
    </row>
    <row r="113" spans="6:11" ht="12.75">
      <c r="F113" s="27"/>
      <c r="G113" s="29"/>
      <c r="H113" s="29"/>
      <c r="I113" s="29"/>
      <c r="J113" s="29"/>
      <c r="K113" s="27"/>
    </row>
    <row r="114" spans="6:11" ht="12.75">
      <c r="F114" s="30"/>
      <c r="G114" s="28"/>
      <c r="H114" s="28"/>
      <c r="I114" s="28"/>
      <c r="J114" s="28"/>
      <c r="K114" s="27"/>
    </row>
    <row r="115" spans="1:11" ht="12.75">
      <c r="A115" s="5" t="s">
        <v>76</v>
      </c>
      <c r="F115" s="17">
        <f>SUM(F104:F112)</f>
        <v>41998</v>
      </c>
      <c r="G115" s="17">
        <f>SUM(G104:G112)</f>
        <v>1511</v>
      </c>
      <c r="H115" s="17">
        <f>SUM(H104:H112)</f>
        <v>583</v>
      </c>
      <c r="I115" s="17">
        <f>SUM(I104:I112)</f>
        <v>12865</v>
      </c>
      <c r="J115" s="17">
        <f>SUM(J104:J112)</f>
        <v>56957</v>
      </c>
      <c r="K115" s="17"/>
    </row>
    <row r="116" spans="6:11" ht="12.75">
      <c r="F116" s="4"/>
      <c r="K116" s="4"/>
    </row>
    <row r="117" spans="1:11" ht="12.75">
      <c r="A117" t="s">
        <v>92</v>
      </c>
      <c r="F117" s="14">
        <v>0</v>
      </c>
      <c r="G117" s="13">
        <v>0</v>
      </c>
      <c r="H117" s="13">
        <v>0</v>
      </c>
      <c r="I117" s="13">
        <v>215</v>
      </c>
      <c r="J117" s="13">
        <f>SUM(F117:I117)</f>
        <v>215</v>
      </c>
      <c r="K117" s="4"/>
    </row>
    <row r="118" spans="6:11" ht="12.75">
      <c r="F118" s="4"/>
      <c r="K118" s="4"/>
    </row>
    <row r="119" spans="1:11" ht="13.5" thickBot="1">
      <c r="A119" t="s">
        <v>93</v>
      </c>
      <c r="F119" s="43">
        <f>+F115+F117</f>
        <v>41998</v>
      </c>
      <c r="G119" s="43">
        <f>+G115+G117</f>
        <v>1511</v>
      </c>
      <c r="H119" s="43">
        <f>+H115+H117</f>
        <v>583</v>
      </c>
      <c r="I119" s="43">
        <f>+I115+I117</f>
        <v>13080</v>
      </c>
      <c r="J119" s="43">
        <f>+J115+J117</f>
        <v>57172</v>
      </c>
      <c r="K119" s="4"/>
    </row>
    <row r="120" spans="6:11" ht="13.5" thickTop="1">
      <c r="F120" s="4"/>
      <c r="K120" s="4"/>
    </row>
    <row r="121" spans="6:11" ht="12.75">
      <c r="F121" s="4"/>
      <c r="K121" s="4"/>
    </row>
    <row r="122" spans="1:11" ht="12.75">
      <c r="A122" s="46" t="s">
        <v>79</v>
      </c>
      <c r="B122" s="46"/>
      <c r="C122" s="46"/>
      <c r="D122" s="46"/>
      <c r="E122" s="46"/>
      <c r="F122" s="46"/>
      <c r="G122" s="46"/>
      <c r="H122" s="46"/>
      <c r="I122" s="46"/>
      <c r="J122" s="46"/>
      <c r="K122" s="46"/>
    </row>
    <row r="123" spans="1:11" ht="12.75">
      <c r="A123" s="46" t="s">
        <v>99</v>
      </c>
      <c r="B123" s="46"/>
      <c r="C123" s="46"/>
      <c r="D123" s="46"/>
      <c r="E123" s="46"/>
      <c r="F123" s="46"/>
      <c r="G123" s="46"/>
      <c r="H123" s="46"/>
      <c r="I123" s="46"/>
      <c r="J123" s="46"/>
      <c r="K123" s="46"/>
    </row>
    <row r="124" ht="12.75">
      <c r="F124" s="4"/>
    </row>
    <row r="125" ht="12.75">
      <c r="F125" s="4"/>
    </row>
    <row r="126" spans="1:11" ht="12.75">
      <c r="A126" s="45" t="s">
        <v>15</v>
      </c>
      <c r="B126" s="45"/>
      <c r="C126" s="45"/>
      <c r="D126" s="45"/>
      <c r="E126" s="45"/>
      <c r="F126" s="45"/>
      <c r="G126" s="45"/>
      <c r="H126" s="45"/>
      <c r="I126" s="45"/>
      <c r="J126" s="45"/>
      <c r="K126" s="45"/>
    </row>
    <row r="127" spans="1:11" ht="12.75">
      <c r="A127" s="44" t="s">
        <v>16</v>
      </c>
      <c r="B127" s="44"/>
      <c r="C127" s="44"/>
      <c r="D127" s="44"/>
      <c r="E127" s="44"/>
      <c r="F127" s="44"/>
      <c r="G127" s="44"/>
      <c r="H127" s="44"/>
      <c r="I127" s="44"/>
      <c r="J127" s="44"/>
      <c r="K127" s="44"/>
    </row>
    <row r="128" spans="1:11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</row>
    <row r="129" spans="1:6" ht="12.75">
      <c r="A129" t="s">
        <v>27</v>
      </c>
      <c r="F129" s="4"/>
    </row>
    <row r="130" spans="1:6" ht="12.75">
      <c r="A130" s="5" t="s">
        <v>94</v>
      </c>
      <c r="F130" s="4"/>
    </row>
    <row r="131" spans="1:6" ht="12.75">
      <c r="A131" s="5" t="s">
        <v>46</v>
      </c>
      <c r="F131" s="4"/>
    </row>
    <row r="132" ht="12.75">
      <c r="F132" s="4"/>
    </row>
    <row r="133" spans="6:10" ht="12.75">
      <c r="F133" s="4"/>
      <c r="H133" s="5" t="s">
        <v>95</v>
      </c>
      <c r="J133" s="5" t="s">
        <v>63</v>
      </c>
    </row>
    <row r="134" spans="6:10" ht="12.75">
      <c r="F134" s="4"/>
      <c r="H134" s="3" t="s">
        <v>17</v>
      </c>
      <c r="J134" s="3" t="s">
        <v>17</v>
      </c>
    </row>
    <row r="135" spans="1:6" ht="12.75">
      <c r="A135" s="4" t="s">
        <v>28</v>
      </c>
      <c r="B135" s="4"/>
      <c r="C135" s="4"/>
      <c r="D135" s="4"/>
      <c r="E135" s="4"/>
      <c r="F135" s="4"/>
    </row>
    <row r="136" spans="1:10" ht="12.75">
      <c r="A136" s="5" t="s">
        <v>98</v>
      </c>
      <c r="F136" s="4"/>
      <c r="H136" s="33">
        <v>314</v>
      </c>
      <c r="J136" s="33">
        <v>-114</v>
      </c>
    </row>
    <row r="137" spans="1:6" ht="12.75">
      <c r="A137" t="s">
        <v>50</v>
      </c>
      <c r="F137" s="4"/>
    </row>
    <row r="138" spans="2:10" ht="12.75">
      <c r="B138" t="s">
        <v>51</v>
      </c>
      <c r="F138" s="4"/>
      <c r="H138" s="16">
        <v>322</v>
      </c>
      <c r="J138" s="16">
        <v>330</v>
      </c>
    </row>
    <row r="139" spans="2:10" ht="12.75">
      <c r="B139" t="s">
        <v>52</v>
      </c>
      <c r="F139" s="4"/>
      <c r="H139" s="32">
        <v>-16</v>
      </c>
      <c r="J139" s="32">
        <v>78</v>
      </c>
    </row>
    <row r="140" spans="2:10" ht="12.75">
      <c r="B140" t="s">
        <v>31</v>
      </c>
      <c r="F140" s="4"/>
      <c r="H140" s="16">
        <f>SUM(H136:H139)</f>
        <v>620</v>
      </c>
      <c r="J140" s="16">
        <f>SUM(J136:J139)</f>
        <v>294</v>
      </c>
    </row>
    <row r="141" spans="2:10" ht="12.75">
      <c r="B141" s="5" t="s">
        <v>53</v>
      </c>
      <c r="F141" s="4"/>
      <c r="H141" s="16">
        <v>-1397</v>
      </c>
      <c r="J141" s="16">
        <v>-358</v>
      </c>
    </row>
    <row r="142" spans="2:10" ht="12.75">
      <c r="B142" s="5" t="s">
        <v>54</v>
      </c>
      <c r="F142" s="4"/>
      <c r="H142" s="32">
        <v>343</v>
      </c>
      <c r="J142" s="32">
        <v>-124</v>
      </c>
    </row>
    <row r="143" spans="2:10" ht="12.75">
      <c r="B143" s="5" t="s">
        <v>100</v>
      </c>
      <c r="F143" s="4"/>
      <c r="H143" s="16">
        <f>SUM(H140:H142)</f>
        <v>-434</v>
      </c>
      <c r="J143" s="16">
        <f>SUM(J140:J142)</f>
        <v>-188</v>
      </c>
    </row>
    <row r="144" spans="2:10" ht="12.75">
      <c r="B144" t="s">
        <v>32</v>
      </c>
      <c r="F144" s="4"/>
      <c r="H144" s="16">
        <v>0</v>
      </c>
      <c r="J144" s="16">
        <v>-55</v>
      </c>
    </row>
    <row r="145" spans="2:10" ht="12.75">
      <c r="B145" t="s">
        <v>72</v>
      </c>
      <c r="F145" s="4"/>
      <c r="H145" s="32">
        <v>17</v>
      </c>
      <c r="J145" s="32">
        <v>-78</v>
      </c>
    </row>
    <row r="146" spans="1:10" ht="12.75">
      <c r="A146" s="5" t="s">
        <v>101</v>
      </c>
      <c r="F146" s="4"/>
      <c r="H146" s="17">
        <f>SUM(H143:H145)</f>
        <v>-417</v>
      </c>
      <c r="J146" s="17">
        <f>SUM(J143:J145)</f>
        <v>-321</v>
      </c>
    </row>
    <row r="147" spans="6:10" ht="12.75">
      <c r="F147" s="4"/>
      <c r="H147" s="16"/>
      <c r="J147" s="16"/>
    </row>
    <row r="148" spans="1:10" ht="12.75" customHeight="1">
      <c r="A148" t="s">
        <v>73</v>
      </c>
      <c r="F148" s="4"/>
      <c r="H148" s="16"/>
      <c r="J148" s="16"/>
    </row>
    <row r="149" spans="2:10" ht="12.75">
      <c r="B149" s="5" t="s">
        <v>59</v>
      </c>
      <c r="F149" s="4"/>
      <c r="H149" s="17">
        <v>-4038</v>
      </c>
      <c r="J149" s="17">
        <v>-97</v>
      </c>
    </row>
    <row r="150" spans="6:10" ht="12.75">
      <c r="F150" s="4"/>
      <c r="H150" s="16"/>
      <c r="J150" s="16"/>
    </row>
    <row r="151" spans="1:10" ht="12.75">
      <c r="A151" t="s">
        <v>74</v>
      </c>
      <c r="F151" s="4"/>
      <c r="H151" s="16"/>
      <c r="J151" s="16"/>
    </row>
    <row r="152" spans="2:10" ht="12.75">
      <c r="B152" t="s">
        <v>40</v>
      </c>
      <c r="F152" s="4"/>
      <c r="H152" s="17">
        <v>-395</v>
      </c>
      <c r="J152" s="17">
        <v>-249</v>
      </c>
    </row>
    <row r="153" spans="6:10" ht="12.75">
      <c r="F153" s="4"/>
      <c r="H153" s="17"/>
      <c r="J153" s="17"/>
    </row>
    <row r="154" spans="1:10" ht="12.75">
      <c r="A154" s="5" t="s">
        <v>64</v>
      </c>
      <c r="F154" s="4"/>
      <c r="H154" s="17">
        <f>+H146+H149+H152</f>
        <v>-4850</v>
      </c>
      <c r="J154" s="17">
        <f>+J146+J149+J152</f>
        <v>-667</v>
      </c>
    </row>
    <row r="155" spans="6:10" ht="12.75">
      <c r="F155" s="4"/>
      <c r="H155" s="16"/>
      <c r="J155" s="16"/>
    </row>
    <row r="156" spans="1:10" ht="12.75">
      <c r="A156" s="5" t="s">
        <v>96</v>
      </c>
      <c r="F156" s="4"/>
      <c r="H156" s="32">
        <v>20596</v>
      </c>
      <c r="J156" s="32">
        <v>977</v>
      </c>
    </row>
    <row r="157" spans="6:10" ht="12.75">
      <c r="F157" s="4"/>
      <c r="H157" s="16"/>
      <c r="J157" s="16"/>
    </row>
    <row r="158" spans="1:10" ht="13.5" thickBot="1">
      <c r="A158" s="5" t="s">
        <v>97</v>
      </c>
      <c r="F158" s="4"/>
      <c r="H158" s="31">
        <f>+H154+H156</f>
        <v>15746</v>
      </c>
      <c r="J158" s="31">
        <f>+J154+J156</f>
        <v>310</v>
      </c>
    </row>
    <row r="159" ht="13.5" thickTop="1">
      <c r="F159" s="4"/>
    </row>
    <row r="160" spans="1:11" ht="12.75">
      <c r="A160" s="46" t="s">
        <v>80</v>
      </c>
      <c r="B160" s="46"/>
      <c r="C160" s="46"/>
      <c r="D160" s="46"/>
      <c r="E160" s="46"/>
      <c r="F160" s="46"/>
      <c r="G160" s="46"/>
      <c r="H160" s="46"/>
      <c r="I160" s="46"/>
      <c r="J160" s="46"/>
      <c r="K160" s="46"/>
    </row>
    <row r="161" spans="1:11" ht="12.75">
      <c r="A161" s="46" t="s">
        <v>99</v>
      </c>
      <c r="B161" s="46"/>
      <c r="C161" s="46"/>
      <c r="D161" s="46"/>
      <c r="E161" s="46"/>
      <c r="F161" s="46"/>
      <c r="G161" s="46"/>
      <c r="H161" s="46"/>
      <c r="I161" s="46"/>
      <c r="J161" s="46"/>
      <c r="K161" s="46"/>
    </row>
    <row r="162" ht="12.75">
      <c r="F162" s="4"/>
    </row>
    <row r="163" ht="12.75">
      <c r="F163" s="4"/>
    </row>
    <row r="164" spans="1:4" ht="12.75">
      <c r="A164" s="4"/>
      <c r="B164" s="4"/>
      <c r="C164" s="4"/>
      <c r="D164" s="4"/>
    </row>
    <row r="165" spans="1:4" ht="12.75">
      <c r="A165" s="4"/>
      <c r="B165" s="4"/>
      <c r="C165" s="4"/>
      <c r="D165" s="4"/>
    </row>
    <row r="166" spans="1:4" ht="12.75">
      <c r="A166" s="4"/>
      <c r="B166" s="4"/>
      <c r="C166" s="4"/>
      <c r="D166" s="4"/>
    </row>
    <row r="167" spans="1:4" ht="12.75">
      <c r="A167" s="4"/>
      <c r="B167" s="4"/>
      <c r="C167" s="4"/>
      <c r="D167" s="4"/>
    </row>
    <row r="168" spans="1:4" ht="12.75">
      <c r="A168" s="4"/>
      <c r="B168" s="4"/>
      <c r="C168" s="4"/>
      <c r="D168" s="4"/>
    </row>
    <row r="169" spans="1:4" ht="12.75">
      <c r="A169" s="4"/>
      <c r="B169" s="4"/>
      <c r="C169" s="4"/>
      <c r="D169" s="4"/>
    </row>
    <row r="170" spans="1:4" ht="12.75">
      <c r="A170" s="4"/>
      <c r="B170" s="4"/>
      <c r="C170" s="4"/>
      <c r="D170" s="4"/>
    </row>
    <row r="171" spans="1:4" ht="12.75">
      <c r="A171" s="4"/>
      <c r="B171" s="4"/>
      <c r="C171" s="4"/>
      <c r="D171" s="4"/>
    </row>
    <row r="172" spans="1:4" ht="12.75">
      <c r="A172" s="4"/>
      <c r="B172" s="4"/>
      <c r="C172" s="4"/>
      <c r="D172" s="4"/>
    </row>
    <row r="173" spans="1:4" ht="12.75">
      <c r="A173" s="4"/>
      <c r="B173" s="4"/>
      <c r="C173" s="4"/>
      <c r="D173" s="4"/>
    </row>
    <row r="174" spans="1:4" ht="12.75">
      <c r="A174" s="4"/>
      <c r="B174" s="4"/>
      <c r="C174" s="4"/>
      <c r="D174" s="4"/>
    </row>
    <row r="175" spans="1:4" ht="12.75">
      <c r="A175" s="4"/>
      <c r="B175" s="4"/>
      <c r="C175" s="4"/>
      <c r="D175" s="4"/>
    </row>
    <row r="176" spans="1:4" ht="12.75">
      <c r="A176" s="4"/>
      <c r="B176" s="4"/>
      <c r="C176" s="4"/>
      <c r="D176" s="4"/>
    </row>
    <row r="177" spans="1:4" ht="12.75">
      <c r="A177" s="4"/>
      <c r="B177" s="4"/>
      <c r="C177" s="4"/>
      <c r="D177" s="4"/>
    </row>
    <row r="178" spans="1:4" ht="12.75">
      <c r="A178" s="4"/>
      <c r="B178" s="4"/>
      <c r="C178" s="4"/>
      <c r="D178" s="4"/>
    </row>
    <row r="179" spans="1:4" ht="12.75">
      <c r="A179" s="4"/>
      <c r="B179" s="4"/>
      <c r="C179" s="4"/>
      <c r="D179" s="4"/>
    </row>
    <row r="180" spans="1:4" ht="12.75">
      <c r="A180" s="4"/>
      <c r="B180" s="4"/>
      <c r="C180" s="4"/>
      <c r="D180" s="4"/>
    </row>
    <row r="181" spans="1:4" ht="12.75">
      <c r="A181" s="4"/>
      <c r="B181" s="4"/>
      <c r="C181" s="4"/>
      <c r="D181" s="4"/>
    </row>
    <row r="182" spans="1:4" ht="12.75">
      <c r="A182" s="4"/>
      <c r="B182" s="4"/>
      <c r="C182" s="4"/>
      <c r="D182" s="4"/>
    </row>
    <row r="183" spans="1:4" ht="12.75">
      <c r="A183" s="4"/>
      <c r="B183" s="4"/>
      <c r="C183" s="4"/>
      <c r="D183" s="4"/>
    </row>
    <row r="184" spans="1:11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 ht="12.75">
      <c r="A214" s="4"/>
      <c r="C214" s="4"/>
      <c r="D214" s="4"/>
      <c r="E214" s="4"/>
      <c r="F214" s="4"/>
      <c r="G214" s="4"/>
      <c r="H214" s="4"/>
      <c r="I214" s="4"/>
      <c r="J214" s="4"/>
      <c r="K214" s="4"/>
    </row>
  </sheetData>
  <mergeCells count="18">
    <mergeCell ref="A123:K123"/>
    <mergeCell ref="G93:H93"/>
    <mergeCell ref="A160:K160"/>
    <mergeCell ref="A161:K161"/>
    <mergeCell ref="A126:K126"/>
    <mergeCell ref="A127:K127"/>
    <mergeCell ref="A122:K122"/>
    <mergeCell ref="A47:K47"/>
    <mergeCell ref="A86:K86"/>
    <mergeCell ref="A87:K87"/>
    <mergeCell ref="A82:K82"/>
    <mergeCell ref="A83:K83"/>
    <mergeCell ref="A1:K1"/>
    <mergeCell ref="A2:K2"/>
    <mergeCell ref="A3:K3"/>
    <mergeCell ref="A46:K46"/>
    <mergeCell ref="A42:K42"/>
    <mergeCell ref="A43:K43"/>
  </mergeCells>
  <printOptions horizontalCentered="1"/>
  <pageMargins left="1" right="0.5" top="1.38" bottom="0.25" header="1" footer="0.5"/>
  <pageSetup fitToHeight="1" fitToWidth="1" horizontalDpi="180" verticalDpi="18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Formosa Engineering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Formosa</dc:creator>
  <cp:keywords/>
  <dc:description/>
  <cp:lastModifiedBy>aa</cp:lastModifiedBy>
  <cp:lastPrinted>2004-05-28T10:10:01Z</cp:lastPrinted>
  <dcterms:created xsi:type="dcterms:W3CDTF">2002-09-24T02:05:49Z</dcterms:created>
  <dcterms:modified xsi:type="dcterms:W3CDTF">2004-05-28T10:13:48Z</dcterms:modified>
  <cp:category/>
  <cp:version/>
  <cp:contentType/>
  <cp:contentStatus/>
</cp:coreProperties>
</file>