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MAR01" sheetId="1" r:id="rId1"/>
  </sheets>
  <definedNames>
    <definedName name="_Regression_Int" localSheetId="0" hidden="1">1</definedName>
    <definedName name="_xlnm.Print_Area" localSheetId="0">'MAR01'!$A$1:$I$247</definedName>
    <definedName name="Print_Area_MI" localSheetId="0">'MAR01'!#REF!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<sst xmlns="http://schemas.openxmlformats.org/spreadsheetml/2006/main" count="300" uniqueCount="224">
  <si>
    <t>RAPID SYNERGY BERHAD</t>
  </si>
  <si>
    <t>(Company No. 325935-U)</t>
  </si>
  <si>
    <t>(Incorporated in Malaysia under the Companies Act, 1965)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</si>
  <si>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</si>
  <si>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</si>
  <si>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</si>
  <si>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</si>
  <si>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</si>
  <si>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</si>
  <si>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</si>
  <si>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</si>
  <si>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</si>
  <si>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</si>
  <si>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</si>
  <si>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31/12/2000</t>
  </si>
  <si>
    <t>RM'000</t>
  </si>
  <si>
    <t>1</t>
  </si>
  <si>
    <t>(a)</t>
  </si>
  <si>
    <t>(b)</t>
  </si>
  <si>
    <t>Investment income</t>
  </si>
  <si>
    <t>(c)</t>
  </si>
  <si>
    <t>2</t>
  </si>
  <si>
    <t>minority interests and extraordinary items</t>
  </si>
  <si>
    <t>Depreciation and amortisation</t>
  </si>
  <si>
    <t xml:space="preserve">(d) </t>
  </si>
  <si>
    <t>Exceptional items</t>
  </si>
  <si>
    <t>-</t>
  </si>
  <si>
    <t>(e)</t>
  </si>
  <si>
    <t>(f)</t>
  </si>
  <si>
    <t>companies</t>
  </si>
  <si>
    <t>(g)</t>
  </si>
  <si>
    <t>interests and extraordinary items</t>
  </si>
  <si>
    <t>(h)</t>
  </si>
  <si>
    <t>(i)</t>
  </si>
  <si>
    <t>(i)  Profit/(loss) after taxation</t>
  </si>
  <si>
    <t xml:space="preserve">     before deducting minority interests</t>
  </si>
  <si>
    <t>(ii) Less minority interests</t>
  </si>
  <si>
    <t>(j)</t>
  </si>
  <si>
    <t>attributable to members of the company</t>
  </si>
  <si>
    <t>(k)</t>
  </si>
  <si>
    <t>(i)  Extraordinary item</t>
  </si>
  <si>
    <t>(iii)Extraordinary items attributable to</t>
  </si>
  <si>
    <t xml:space="preserve">     members of the company</t>
  </si>
  <si>
    <t>(l)</t>
  </si>
  <si>
    <t>3</t>
  </si>
  <si>
    <t>deducting any provision for preference</t>
  </si>
  <si>
    <t>dividends, if any:-</t>
  </si>
  <si>
    <t>(i)  Basic (based on 19,999,000</t>
  </si>
  <si>
    <t xml:space="preserve">     ordinary shares)(sen)</t>
  </si>
  <si>
    <t>(ii) Fully diluted (based on 19,999,000</t>
  </si>
  <si>
    <t>CONSOLIDATED BALANCE SHEET</t>
  </si>
  <si>
    <t>UNAUDITED</t>
  </si>
  <si>
    <t>AUDITED</t>
  </si>
  <si>
    <t xml:space="preserve">AS AT </t>
  </si>
  <si>
    <t>AS AT</t>
  </si>
  <si>
    <t>END OF</t>
  </si>
  <si>
    <t>PRECEDING</t>
  </si>
  <si>
    <t xml:space="preserve">CURRENT </t>
  </si>
  <si>
    <t>FINANCIAL</t>
  </si>
  <si>
    <t>YEAR END</t>
  </si>
  <si>
    <t xml:space="preserve">   -      </t>
  </si>
  <si>
    <t>Long Term Investments, unquoted</t>
  </si>
  <si>
    <t>Intangible Assets</t>
  </si>
  <si>
    <t>Current Assets</t>
  </si>
  <si>
    <t>Short Term Investments, at market value</t>
  </si>
  <si>
    <t>Short Term Deposits with Licensed Banks</t>
  </si>
  <si>
    <t>Cash</t>
  </si>
  <si>
    <t>Current Liabilities</t>
  </si>
  <si>
    <t>Short Term Borrowings</t>
  </si>
  <si>
    <t>Provision for Taxation</t>
  </si>
  <si>
    <t>Proposed Dividend</t>
  </si>
  <si>
    <t>Net Current Assets 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</si>
  <si>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</si>
  <si>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</si>
  <si>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</si>
  <si>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</si>
  <si>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</si>
  <si>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</si>
  <si>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</si>
  <si>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</si>
  <si>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</si>
  <si>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</si>
  <si>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11</t>
  </si>
  <si>
    <t>Other Long Term Liabilities</t>
  </si>
  <si>
    <t>12</t>
  </si>
  <si>
    <t>Net tangible assets per share (RM)</t>
  </si>
  <si>
    <t>NOTES</t>
  </si>
  <si>
    <t>1.</t>
  </si>
  <si>
    <t>Accounting Policies</t>
  </si>
  <si>
    <t>2.</t>
  </si>
  <si>
    <t>Exceptional Items</t>
  </si>
  <si>
    <t>3.</t>
  </si>
  <si>
    <t>Extraordinary Items</t>
  </si>
  <si>
    <t>There were no extraordinary items for the current financial year to date.</t>
  </si>
  <si>
    <t>4.</t>
  </si>
  <si>
    <t>5.</t>
  </si>
  <si>
    <t>7.</t>
  </si>
  <si>
    <t>8.</t>
  </si>
  <si>
    <t>Changes in the Composition of the Group</t>
  </si>
  <si>
    <t>9.</t>
  </si>
  <si>
    <t>Status of Corporate Proposal</t>
  </si>
  <si>
    <t>10.</t>
  </si>
  <si>
    <t>Seasonal or Cyclical Factors</t>
  </si>
  <si>
    <t>11.</t>
  </si>
  <si>
    <t>Issuances and Repayment of Debt and Equity Securities</t>
  </si>
  <si>
    <t>12.</t>
  </si>
  <si>
    <t>Unsecured</t>
  </si>
  <si>
    <t>13.</t>
  </si>
  <si>
    <t>14.</t>
  </si>
  <si>
    <t>Off Balance Sheet Financial Instruments</t>
  </si>
  <si>
    <t>15.</t>
  </si>
  <si>
    <t>Material Litigation</t>
  </si>
  <si>
    <t>16.</t>
  </si>
  <si>
    <t>18.</t>
  </si>
  <si>
    <t>Review of Performance</t>
  </si>
  <si>
    <t>19.</t>
  </si>
  <si>
    <t>Current Year Prospects</t>
  </si>
  <si>
    <t>20.</t>
  </si>
  <si>
    <t>Variance of Actual Profit from Forecast Profit and shortfall in Profit Guarantee</t>
  </si>
  <si>
    <t>Not Applicable.</t>
  </si>
  <si>
    <t>21.</t>
  </si>
  <si>
    <t xml:space="preserve">Dividend </t>
  </si>
  <si>
    <t>amount per share 2 sen;</t>
  </si>
  <si>
    <t>(ii)</t>
  </si>
  <si>
    <t>(iii)</t>
  </si>
  <si>
    <t>BY ORDER OF THE BOARD</t>
  </si>
  <si>
    <t>Lam Voon Kean</t>
  </si>
  <si>
    <t>Company Secretary</t>
  </si>
  <si>
    <t>Penang</t>
  </si>
  <si>
    <t>QUARTERLY REPORT</t>
  </si>
  <si>
    <t>Quarterly report on consolidated results for the first quarter ended 31/03/2001</t>
  </si>
  <si>
    <t>31/03/2001</t>
  </si>
  <si>
    <t>31/03/2000</t>
  </si>
  <si>
    <t>Revenue</t>
  </si>
  <si>
    <t xml:space="preserve">Other income </t>
  </si>
  <si>
    <t xml:space="preserve">Profit/(loss) before finance cost, depreciation </t>
  </si>
  <si>
    <t>and amortisation, exceptional items, income tax,</t>
  </si>
  <si>
    <t>Finance cost</t>
  </si>
  <si>
    <t xml:space="preserve">Profit/(loss) before income tax, minority  </t>
  </si>
  <si>
    <t xml:space="preserve">Share of profits and losses  of associated </t>
  </si>
  <si>
    <t>Profit/(loss) before tax, minority</t>
  </si>
  <si>
    <t>Income tax</t>
  </si>
  <si>
    <t>Pre-acquisition profit/(loss), if applicable</t>
  </si>
  <si>
    <t>Net profit/(loss) from ordinary activities</t>
  </si>
  <si>
    <t>(m)</t>
  </si>
  <si>
    <t>Net profit/(loss)  attributable to</t>
  </si>
  <si>
    <t>members of the company</t>
  </si>
  <si>
    <t>Profit per share based on 2(m) above after</t>
  </si>
  <si>
    <t>Property, plant and equipment</t>
  </si>
  <si>
    <t>Non-current development project</t>
  </si>
  <si>
    <t>Investment in associated companies</t>
  </si>
  <si>
    <t>Goodwill on consolidation</t>
  </si>
  <si>
    <t>Other long term assets</t>
  </si>
  <si>
    <t>Inventories</t>
  </si>
  <si>
    <t>Trade Receivables</t>
  </si>
  <si>
    <t>Other Receivables, Deposits &amp; Prepayment</t>
  </si>
  <si>
    <t>Trade Payables</t>
  </si>
  <si>
    <t>Other Payables</t>
  </si>
  <si>
    <t>13</t>
  </si>
  <si>
    <t>14</t>
  </si>
  <si>
    <t>15</t>
  </si>
  <si>
    <t>Deferred taxation</t>
  </si>
  <si>
    <t>16</t>
  </si>
  <si>
    <t xml:space="preserve">The current quarter's financial statements have been prepared based on accounting policies and methods of computation </t>
  </si>
  <si>
    <t>consistent with those adopted in the 2000 Annual Report.</t>
  </si>
  <si>
    <t>There were no exceptional items for the current financial year to date.</t>
  </si>
  <si>
    <t>Tax Expense as at 31/03/2001</t>
  </si>
  <si>
    <t>Current period</t>
  </si>
  <si>
    <t xml:space="preserve">The tax expense is in relation to interest and rental income classified as Other income for the current quarter and current </t>
  </si>
  <si>
    <t>financial year to date.</t>
  </si>
  <si>
    <t>Potential deferred tax benefit not taken in the financial statements under the liablility method are in respect of:</t>
  </si>
  <si>
    <t>Unutilised tax losses</t>
  </si>
  <si>
    <t>Other timing differences</t>
  </si>
  <si>
    <t>Sale of Unquoted Investment and/or Properties</t>
  </si>
  <si>
    <t>There were no sale of unquoted investment and/or properties for the current financial year to date.</t>
  </si>
  <si>
    <t>6.</t>
  </si>
  <si>
    <t>Purchase or Disposal of Quoted Securities as at 31/03/2001</t>
  </si>
  <si>
    <t>a.</t>
  </si>
  <si>
    <t>There were no purchase or disposal of quoted securities for the current financial year to date.</t>
  </si>
  <si>
    <t>b.</t>
  </si>
  <si>
    <t>Quoted short term investment (unit trusts in bonds and money market)</t>
  </si>
  <si>
    <t>At cost</t>
  </si>
  <si>
    <t>At book value and market value</t>
  </si>
  <si>
    <t>There were no changes in the composition of the Group as at todate.</t>
  </si>
  <si>
    <t>The Group has not announced any corporate proposals which has not been completed as at  19 May  2001.</t>
  </si>
  <si>
    <t>There were no issuance and repayment of debt and equity securities, share buy-backs, share cancellations,</t>
  </si>
  <si>
    <t>shares held as treasury shares and resale of treasury shares for the current financial year to date.</t>
  </si>
  <si>
    <t>Group Borrowing as at 31/03/2001</t>
  </si>
  <si>
    <t xml:space="preserve">  Bank Overdrafts</t>
  </si>
  <si>
    <t>Contingent Liability</t>
  </si>
  <si>
    <t>No change in contingent liability since the last annual  balance sheet date until 19 May 2001.</t>
  </si>
  <si>
    <t>The Group does not have any financial instruments with off balance sheet risk as at 19 May 2001.</t>
  </si>
  <si>
    <t>There are no pending material litigation as at  19 May 2001.</t>
  </si>
  <si>
    <t>Segmental  Information as at 31/03/2001</t>
  </si>
  <si>
    <t>Profit/(loss)</t>
  </si>
  <si>
    <t>Assets employed</t>
  </si>
  <si>
    <t>before tax</t>
  </si>
  <si>
    <t>Business segment</t>
  </si>
  <si>
    <t xml:space="preserve">Manufacturing </t>
  </si>
  <si>
    <t>Investment holding</t>
  </si>
  <si>
    <t>Property development</t>
  </si>
  <si>
    <t xml:space="preserve">Segmental reporting on geographical location has not been prepared as the Group's operations are principally carried out </t>
  </si>
  <si>
    <t>in Malaysia.</t>
  </si>
  <si>
    <t>Material Changes in the Quarter's Profit Before Tax as compared to the immediate Preceding Quarter</t>
  </si>
  <si>
    <t>In the immediate preceding quarter, the Group made additional provisions and write offs amounting to RM1.9 million after an</t>
  </si>
  <si>
    <t>indepth review of its assets and liabilities. In the current quarter there were no similar recurring requirements.</t>
  </si>
  <si>
    <t>The Group achieved an after tax profit of RM0.64 million, an improvement of  130% on a 16%  increase in revenue to RM4.68</t>
  </si>
  <si>
    <t>17.</t>
  </si>
  <si>
    <t>Material Events subsequent to the Current Quarter end</t>
  </si>
  <si>
    <t xml:space="preserve">No material events, subsequent to the current quarter which were not reflected in the financial statements of the current quarter, </t>
  </si>
  <si>
    <t>were noted as at 19 May  2001.</t>
  </si>
  <si>
    <t>The business operations of the Group are not affected by any seasonal or cyclical factors.</t>
  </si>
  <si>
    <t xml:space="preserve">In view of the protracted slowdown, the Board foresees difficult times ahead and is rationalizing its business strategy to </t>
  </si>
  <si>
    <t>improve its profitability.</t>
  </si>
  <si>
    <t>A first and final tax exempt dividend has been recommended;</t>
  </si>
  <si>
    <t>previous corresponding period 2 sen ;</t>
  </si>
  <si>
    <t>(iv)</t>
  </si>
  <si>
    <t>date payable - 05 July 2001</t>
  </si>
  <si>
    <t>(v)</t>
  </si>
  <si>
    <t xml:space="preserve">in respect of deposited securities, entitlement to dividends will be determined on the basis of the record of depositors </t>
  </si>
  <si>
    <t>as at 15 June 2001; and</t>
  </si>
  <si>
    <t>the total dividend for the current financial year - 2 sen.</t>
  </si>
  <si>
    <t xml:space="preserve">million as compared to the preceding corresponding quarter. The profit improvement is due to the increase in revenue from </t>
  </si>
  <si>
    <t>the tooling division.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</si>
</sst>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d\-mmm\-yyyy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mmmm\ d\,\ yyyy"/>
    <numFmt numFmtId="174" formatCode="0.0000%"/>
    <numFmt numFmtId="175" formatCode="#,##0.0000_);\(#,##0.0000\)"/>
    <numFmt numFmtId="176" formatCode="d\-mmm"/>
    <numFmt numFmtId="177" formatCode="0.0"/>
  </numFmts>
  <fonts count="7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5" fillId="0" borderId="1" xfId="0" applyFont="1" applyFill="1" applyBorder="1" applyAlignment="1">
      <alignment/>
    </xf>
    <xf numFmtId="37" fontId="5" fillId="0" borderId="2" xfId="0" applyFont="1" applyFill="1" applyBorder="1" applyAlignment="1">
      <alignment/>
    </xf>
    <xf numFmtId="37" fontId="5" fillId="0" borderId="3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164" fontId="0" fillId="0" borderId="4" xfId="0" applyNumberFormat="1" applyBorder="1" applyAlignment="1" applyProtection="1">
      <alignment horizontal="centerContinuous"/>
      <protection/>
    </xf>
    <xf numFmtId="164" fontId="0" fillId="0" borderId="0" xfId="0" applyNumberForma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0" fillId="0" borderId="0" xfId="0" applyBorder="1" applyAlignment="1">
      <alignment/>
    </xf>
    <xf numFmtId="37" fontId="5" fillId="0" borderId="4" xfId="0" applyFont="1" applyFill="1" applyBorder="1" applyAlignment="1">
      <alignment/>
    </xf>
    <xf numFmtId="37" fontId="0" fillId="0" borderId="5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 quotePrefix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37" fontId="5" fillId="0" borderId="6" xfId="0" applyFont="1" applyFill="1" applyBorder="1" applyAlignment="1">
      <alignment/>
    </xf>
    <xf numFmtId="37" fontId="0" fillId="0" borderId="7" xfId="0" applyBorder="1" applyAlignment="1">
      <alignment/>
    </xf>
    <xf numFmtId="3" fontId="0" fillId="0" borderId="7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7" fontId="0" fillId="0" borderId="2" xfId="0" applyBorder="1" applyAlignment="1">
      <alignment/>
    </xf>
    <xf numFmtId="3" fontId="0" fillId="0" borderId="2" xfId="0" applyNumberForma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 quotePrefix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37" fontId="6" fillId="0" borderId="8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37" fontId="0" fillId="0" borderId="9" xfId="0" applyNumberFormat="1" applyBorder="1" applyAlignment="1" applyProtection="1">
      <alignment horizontal="right"/>
      <protection/>
    </xf>
    <xf numFmtId="37" fontId="0" fillId="0" borderId="2" xfId="0" applyNumberFormat="1" applyBorder="1" applyAlignment="1" applyProtection="1">
      <alignment horizontal="right"/>
      <protection/>
    </xf>
    <xf numFmtId="2" fontId="0" fillId="0" borderId="0" xfId="15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37" fontId="0" fillId="0" borderId="0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0" xfId="0" applyBorder="1" applyAlignment="1">
      <alignment/>
    </xf>
    <xf numFmtId="37" fontId="5" fillId="0" borderId="7" xfId="0" applyFont="1" applyFill="1" applyBorder="1" applyAlignment="1">
      <alignment/>
    </xf>
    <xf numFmtId="37" fontId="0" fillId="0" borderId="0" xfId="0" applyAlignment="1">
      <alignment horizontal="center"/>
    </xf>
    <xf numFmtId="167" fontId="0" fillId="0" borderId="0" xfId="0" applyNumberForma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0" xfId="0" applyFill="1" applyBorder="1" applyAlignment="1">
      <alignment/>
    </xf>
    <xf numFmtId="167" fontId="0" fillId="0" borderId="0" xfId="0" applyNumberFormat="1" applyBorder="1" applyAlignment="1">
      <alignment horizontal="left"/>
    </xf>
    <xf numFmtId="37" fontId="0" fillId="0" borderId="0" xfId="0" applyAlignment="1">
      <alignment horizontal="right"/>
    </xf>
    <xf numFmtId="37" fontId="0" fillId="0" borderId="0" xfId="0" applyBorder="1" applyAlignment="1">
      <alignment horizontal="right"/>
    </xf>
    <xf numFmtId="177" fontId="0" fillId="0" borderId="0" xfId="0" applyNumberFormat="1" applyAlignment="1">
      <alignment/>
    </xf>
    <xf numFmtId="37" fontId="0" fillId="0" borderId="3" xfId="0" applyBorder="1" applyAlignment="1">
      <alignment/>
    </xf>
    <xf numFmtId="49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right"/>
    </xf>
    <xf numFmtId="37" fontId="0" fillId="0" borderId="7" xfId="0" applyNumberFormat="1" applyBorder="1" applyAlignment="1" applyProtection="1">
      <alignment horizontal="right"/>
      <protection/>
    </xf>
    <xf numFmtId="37" fontId="6" fillId="0" borderId="1" xfId="0" applyFont="1" applyFill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6" fillId="0" borderId="4" xfId="0" applyFont="1" applyFill="1" applyBorder="1" applyAlignment="1" applyProtection="1">
      <alignment/>
      <protection/>
    </xf>
    <xf numFmtId="37" fontId="6" fillId="0" borderId="4" xfId="0" applyFont="1" applyFill="1" applyBorder="1" applyAlignment="1">
      <alignment/>
    </xf>
    <xf numFmtId="37" fontId="0" fillId="0" borderId="11" xfId="0" applyNumberFormat="1" applyBorder="1" applyAlignment="1" applyProtection="1">
      <alignment horizontal="center"/>
      <protection/>
    </xf>
    <xf numFmtId="49" fontId="6" fillId="0" borderId="4" xfId="0" applyNumberFormat="1" applyFont="1" applyFill="1" applyBorder="1" applyAlignment="1" applyProtection="1">
      <alignment horizontal="left"/>
      <protection/>
    </xf>
    <xf numFmtId="37" fontId="6" fillId="0" borderId="0" xfId="0" applyFont="1" applyFill="1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37" fontId="0" fillId="0" borderId="0" xfId="0" applyAlignment="1">
      <alignment horizontal="fill"/>
    </xf>
    <xf numFmtId="37" fontId="0" fillId="0" borderId="0" xfId="0" applyBorder="1" applyAlignment="1">
      <alignment horizontal="fill"/>
    </xf>
    <xf numFmtId="167" fontId="0" fillId="0" borderId="0" xfId="0" applyNumberFormat="1" applyBorder="1" applyAlignment="1">
      <alignment horizontal="fill"/>
    </xf>
    <xf numFmtId="49" fontId="0" fillId="0" borderId="6" xfId="0" applyNumberFormat="1" applyFont="1" applyBorder="1" applyAlignment="1">
      <alignment horizontal="left"/>
    </xf>
    <xf numFmtId="37" fontId="0" fillId="0" borderId="7" xfId="0" applyBorder="1" applyAlignment="1" applyProtection="1">
      <alignment horizontal="left"/>
      <protection/>
    </xf>
    <xf numFmtId="167" fontId="0" fillId="0" borderId="7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37" fontId="0" fillId="0" borderId="2" xfId="0" applyBorder="1" applyAlignment="1" applyProtection="1">
      <alignment horizontal="left"/>
      <protection/>
    </xf>
    <xf numFmtId="167" fontId="0" fillId="0" borderId="2" xfId="0" applyNumberFormat="1" applyBorder="1" applyAlignment="1">
      <alignment/>
    </xf>
    <xf numFmtId="49" fontId="0" fillId="0" borderId="7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37" fontId="0" fillId="0" borderId="0" xfId="0" applyBorder="1" applyAlignment="1" applyProtection="1">
      <alignment horizontal="left"/>
      <protection/>
    </xf>
    <xf numFmtId="37" fontId="0" fillId="0" borderId="0" xfId="0" applyAlignment="1">
      <alignment horizontal="left"/>
    </xf>
    <xf numFmtId="37" fontId="0" fillId="0" borderId="0" xfId="0" applyFill="1" applyBorder="1" applyAlignment="1" applyProtection="1">
      <alignment horizontal="justify"/>
      <protection/>
    </xf>
    <xf numFmtId="37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24"/>
  <sheetViews>
    <sheetView showGridLines="0" tabSelected="1" zoomScale="60" zoomScaleNormal="60" workbookViewId="0" topLeftCell="A233">
      <selection activeCell="D236" sqref="D236"/>
    </sheetView>
  </sheetViews>
  <sheetFormatPr defaultColWidth="12.6640625" defaultRowHeight="15"/>
  <cols>
    <col min="1" max="1" width="2.88671875" style="0" customWidth="1"/>
    <col min="2" max="2" width="2.77734375" style="0" customWidth="1"/>
    <col min="3" max="3" width="4.3359375" style="0" customWidth="1"/>
    <col min="4" max="4" width="36.88671875" style="0" customWidth="1"/>
    <col min="5" max="5" width="13.6640625" style="0" customWidth="1"/>
    <col min="6" max="6" width="16.99609375" style="0" customWidth="1"/>
    <col min="7" max="7" width="11.5546875" style="0" customWidth="1"/>
    <col min="8" max="8" width="16.3359375" style="0" customWidth="1"/>
    <col min="9" max="9" width="3.7773437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 t="s">
        <v>0</v>
      </c>
      <c r="B2" s="6"/>
      <c r="C2" s="6"/>
      <c r="D2" s="7"/>
      <c r="E2" s="7"/>
      <c r="F2" s="7"/>
      <c r="G2" s="7"/>
      <c r="H2" s="7"/>
      <c r="I2" s="10"/>
    </row>
    <row r="3" spans="1:9" ht="15">
      <c r="A3" s="5" t="s">
        <v>1</v>
      </c>
      <c r="B3" s="6"/>
      <c r="C3" s="6"/>
      <c r="D3" s="7"/>
      <c r="E3" s="7"/>
      <c r="F3" s="7"/>
      <c r="G3" s="7"/>
      <c r="H3" s="7"/>
      <c r="I3" s="10"/>
    </row>
    <row r="4" spans="1:9" ht="15">
      <c r="A4" s="5" t="s">
        <v>2</v>
      </c>
      <c r="B4" s="6"/>
      <c r="C4" s="6"/>
      <c r="D4" s="7"/>
      <c r="E4" s="7"/>
      <c r="F4" s="7"/>
      <c r="G4" s="7"/>
      <c r="H4" s="7"/>
      <c r="I4" s="10"/>
    </row>
    <row r="5" spans="1:9" ht="15">
      <c r="A5" s="9"/>
      <c r="B5" s="8"/>
      <c r="C5" s="8"/>
      <c r="D5" s="8"/>
      <c r="E5" s="8"/>
      <c r="F5" s="8"/>
      <c r="G5" s="8"/>
      <c r="H5" s="8"/>
      <c r="I5" s="10"/>
    </row>
    <row r="6" spans="1:9" ht="15">
      <c r="A6" s="9"/>
      <c r="B6" s="11" t="s">
        <v>129</v>
      </c>
      <c r="C6" s="12"/>
      <c r="D6" s="8"/>
      <c r="E6" s="8"/>
      <c r="F6" s="8"/>
      <c r="G6" s="8"/>
      <c r="H6" s="8"/>
      <c r="I6" s="10"/>
    </row>
    <row r="7" spans="1:9" ht="15">
      <c r="A7" s="9"/>
      <c r="B7" s="8"/>
      <c r="C7" s="8"/>
      <c r="D7" s="8"/>
      <c r="E7" s="8"/>
      <c r="F7" s="8"/>
      <c r="G7" s="8"/>
      <c r="H7" s="8"/>
      <c r="I7" s="10"/>
    </row>
    <row r="8" spans="1:9" ht="15">
      <c r="A8" s="9"/>
      <c r="B8" s="11" t="s">
        <v>130</v>
      </c>
      <c r="C8" s="8"/>
      <c r="D8" s="8"/>
      <c r="E8" s="8"/>
      <c r="F8" s="8"/>
      <c r="G8" s="8"/>
      <c r="H8" s="8"/>
      <c r="I8" s="10"/>
    </row>
    <row r="9" spans="1:9" ht="15">
      <c r="A9" s="9"/>
      <c r="B9" s="13" t="s">
        <v>3</v>
      </c>
      <c r="C9" s="8"/>
      <c r="D9" s="8"/>
      <c r="E9" s="8"/>
      <c r="F9" s="8"/>
      <c r="G9" s="8"/>
      <c r="H9" s="8"/>
      <c r="I9" s="10"/>
    </row>
    <row r="10" spans="1:9" ht="15">
      <c r="A10" s="9"/>
      <c r="B10" s="8"/>
      <c r="C10" s="8"/>
      <c r="D10" s="8"/>
      <c r="E10" s="8"/>
      <c r="F10" s="8"/>
      <c r="G10" s="8"/>
      <c r="H10" s="8"/>
      <c r="I10" s="10"/>
    </row>
    <row r="11" spans="1:9" ht="15">
      <c r="A11" s="9"/>
      <c r="B11" s="13" t="s">
        <v>4</v>
      </c>
      <c r="C11" s="8"/>
      <c r="D11" s="8"/>
      <c r="E11" s="8"/>
      <c r="F11" s="8"/>
      <c r="G11" s="8"/>
      <c r="H11" s="8"/>
      <c r="I11" s="10"/>
    </row>
    <row r="12" spans="1:9" ht="15">
      <c r="A12" s="9"/>
      <c r="B12" s="8"/>
      <c r="C12" s="8"/>
      <c r="D12" s="8"/>
      <c r="E12" s="14" t="s">
        <v>5</v>
      </c>
      <c r="F12" s="7"/>
      <c r="G12" s="14" t="s">
        <v>6</v>
      </c>
      <c r="H12" s="7"/>
      <c r="I12" s="10"/>
    </row>
    <row r="13" spans="1:9" ht="15">
      <c r="A13" s="9"/>
      <c r="B13" s="8"/>
      <c r="C13" s="8"/>
      <c r="D13" s="8"/>
      <c r="E13" s="15" t="s">
        <v>7</v>
      </c>
      <c r="F13" s="11" t="s">
        <v>8</v>
      </c>
      <c r="G13" s="15" t="s">
        <v>7</v>
      </c>
      <c r="H13" s="11" t="s">
        <v>8</v>
      </c>
      <c r="I13" s="10"/>
    </row>
    <row r="14" spans="1:9" ht="15">
      <c r="A14" s="9"/>
      <c r="B14" s="8"/>
      <c r="C14" s="8"/>
      <c r="D14" s="8"/>
      <c r="E14" s="15" t="s">
        <v>9</v>
      </c>
      <c r="F14" s="11" t="s">
        <v>10</v>
      </c>
      <c r="G14" s="15" t="s">
        <v>9</v>
      </c>
      <c r="H14" s="11" t="s">
        <v>10</v>
      </c>
      <c r="I14" s="10"/>
    </row>
    <row r="15" spans="1:9" ht="15">
      <c r="A15" s="9"/>
      <c r="B15" s="8"/>
      <c r="C15" s="8"/>
      <c r="D15" s="8"/>
      <c r="E15" s="15" t="s">
        <v>11</v>
      </c>
      <c r="F15" s="15" t="s">
        <v>11</v>
      </c>
      <c r="G15" s="15" t="s">
        <v>12</v>
      </c>
      <c r="H15" s="15" t="s">
        <v>13</v>
      </c>
      <c r="I15" s="10"/>
    </row>
    <row r="16" spans="1:9" ht="15">
      <c r="A16" s="9"/>
      <c r="B16" s="8"/>
      <c r="C16" s="8"/>
      <c r="D16" s="8"/>
      <c r="E16" s="16" t="s">
        <v>131</v>
      </c>
      <c r="F16" s="16" t="s">
        <v>132</v>
      </c>
      <c r="G16" s="16" t="s">
        <v>131</v>
      </c>
      <c r="H16" s="16" t="s">
        <v>132</v>
      </c>
      <c r="I16" s="10"/>
    </row>
    <row r="17" spans="1:9" ht="15">
      <c r="A17" s="9"/>
      <c r="B17" s="8"/>
      <c r="C17" s="8"/>
      <c r="D17" s="8"/>
      <c r="E17" s="15" t="s">
        <v>15</v>
      </c>
      <c r="F17" s="15" t="s">
        <v>15</v>
      </c>
      <c r="G17" s="15" t="s">
        <v>15</v>
      </c>
      <c r="H17" s="15" t="s">
        <v>15</v>
      </c>
      <c r="I17" s="10"/>
    </row>
    <row r="18" spans="1:9" ht="15">
      <c r="A18" s="9"/>
      <c r="B18" s="8"/>
      <c r="C18" s="8"/>
      <c r="D18" s="8"/>
      <c r="E18" s="15"/>
      <c r="F18" s="15"/>
      <c r="G18" s="15"/>
      <c r="H18" s="15"/>
      <c r="I18" s="10"/>
    </row>
    <row r="19" spans="1:9" ht="15">
      <c r="A19" s="9"/>
      <c r="B19" s="17" t="s">
        <v>16</v>
      </c>
      <c r="C19" s="13" t="s">
        <v>17</v>
      </c>
      <c r="D19" s="11" t="s">
        <v>133</v>
      </c>
      <c r="E19">
        <v>4683</v>
      </c>
      <c r="F19" s="20">
        <v>4054</v>
      </c>
      <c r="G19">
        <f>+E19</f>
        <v>4683</v>
      </c>
      <c r="H19" s="20">
        <f>+F19</f>
        <v>4054</v>
      </c>
      <c r="I19" s="10"/>
    </row>
    <row r="20" spans="1:9" ht="15">
      <c r="A20" s="9"/>
      <c r="B20" s="8"/>
      <c r="C20" s="8"/>
      <c r="D20" s="8"/>
      <c r="F20" s="20"/>
      <c r="H20" s="20"/>
      <c r="I20" s="10"/>
    </row>
    <row r="21" spans="1:9" ht="15">
      <c r="A21" s="9"/>
      <c r="B21" s="8"/>
      <c r="C21" s="13" t="s">
        <v>18</v>
      </c>
      <c r="D21" s="11" t="s">
        <v>19</v>
      </c>
      <c r="E21">
        <v>180</v>
      </c>
      <c r="F21" s="20" t="s">
        <v>26</v>
      </c>
      <c r="G21">
        <f>+E21</f>
        <v>180</v>
      </c>
      <c r="H21" s="20" t="str">
        <f>+F21</f>
        <v>-</v>
      </c>
      <c r="I21" s="10"/>
    </row>
    <row r="22" spans="1:9" ht="15">
      <c r="A22" s="9"/>
      <c r="B22" s="8"/>
      <c r="C22" s="8"/>
      <c r="D22" s="8"/>
      <c r="F22" s="20"/>
      <c r="H22" s="20"/>
      <c r="I22" s="10"/>
    </row>
    <row r="23" spans="1:9" ht="15">
      <c r="A23" s="9"/>
      <c r="B23" s="8"/>
      <c r="C23" s="11" t="s">
        <v>20</v>
      </c>
      <c r="D23" s="11" t="s">
        <v>134</v>
      </c>
      <c r="E23">
        <f>118+93</f>
        <v>211</v>
      </c>
      <c r="F23" s="20">
        <f>108+125.614+9.548</f>
        <v>243.162</v>
      </c>
      <c r="G23">
        <f>+E23</f>
        <v>211</v>
      </c>
      <c r="H23" s="20">
        <f>+F23</f>
        <v>243.162</v>
      </c>
      <c r="I23" s="10"/>
    </row>
    <row r="24" spans="1:9" ht="15">
      <c r="A24" s="9"/>
      <c r="B24" s="8"/>
      <c r="C24" s="8"/>
      <c r="D24" s="8"/>
      <c r="F24" s="20"/>
      <c r="H24" s="20"/>
      <c r="I24" s="10"/>
    </row>
    <row r="25" spans="1:9" ht="15">
      <c r="A25" s="9"/>
      <c r="B25" s="8"/>
      <c r="C25" s="8"/>
      <c r="D25" s="8"/>
      <c r="F25" s="20"/>
      <c r="H25" s="20"/>
      <c r="I25" s="10"/>
    </row>
    <row r="26" spans="1:9" ht="15">
      <c r="A26" s="9"/>
      <c r="B26" s="17" t="s">
        <v>21</v>
      </c>
      <c r="C26" s="13" t="s">
        <v>17</v>
      </c>
      <c r="D26" s="11" t="s">
        <v>135</v>
      </c>
      <c r="E26">
        <f>+E30+E32+E34+E37</f>
        <v>1135</v>
      </c>
      <c r="F26" s="20">
        <f>+F30+F32+F34+F37</f>
        <v>393.71848</v>
      </c>
      <c r="G26">
        <f>+G30+G32+G34+G37</f>
        <v>1135</v>
      </c>
      <c r="H26" s="20">
        <f>+F26</f>
        <v>393.71848</v>
      </c>
      <c r="I26" s="10"/>
    </row>
    <row r="27" spans="1:9" ht="15">
      <c r="A27" s="9"/>
      <c r="B27" s="8"/>
      <c r="C27" s="8"/>
      <c r="D27" s="11" t="s">
        <v>136</v>
      </c>
      <c r="F27" s="20"/>
      <c r="H27" s="20"/>
      <c r="I27" s="10"/>
    </row>
    <row r="28" spans="1:9" ht="15">
      <c r="A28" s="9"/>
      <c r="B28" s="8"/>
      <c r="C28" s="8"/>
      <c r="D28" s="11" t="s">
        <v>22</v>
      </c>
      <c r="F28" s="20"/>
      <c r="H28" s="20"/>
      <c r="I28" s="10"/>
    </row>
    <row r="29" spans="1:9" ht="15">
      <c r="A29" s="9"/>
      <c r="B29" s="8"/>
      <c r="C29" s="8"/>
      <c r="D29" s="8"/>
      <c r="F29" s="20"/>
      <c r="H29" s="20"/>
      <c r="I29" s="10"/>
    </row>
    <row r="30" spans="1:9" ht="15">
      <c r="A30" s="9"/>
      <c r="B30" s="8"/>
      <c r="C30" s="13" t="s">
        <v>18</v>
      </c>
      <c r="D30" s="13" t="s">
        <v>137</v>
      </c>
      <c r="E30">
        <v>5</v>
      </c>
      <c r="F30" s="20">
        <f>0.023+1.02+2.223+0.051</f>
        <v>3.317</v>
      </c>
      <c r="G30">
        <f>+E30</f>
        <v>5</v>
      </c>
      <c r="H30" s="20">
        <f>+F30</f>
        <v>3.317</v>
      </c>
      <c r="I30" s="10"/>
    </row>
    <row r="31" spans="1:9" ht="15">
      <c r="A31" s="9"/>
      <c r="B31" s="8"/>
      <c r="C31" s="8"/>
      <c r="D31" s="8"/>
      <c r="F31" s="20"/>
      <c r="H31" s="20"/>
      <c r="I31" s="10"/>
    </row>
    <row r="32" spans="1:9" ht="15">
      <c r="A32" s="9"/>
      <c r="B32" s="8"/>
      <c r="C32" s="13" t="s">
        <v>20</v>
      </c>
      <c r="D32" s="13" t="s">
        <v>23</v>
      </c>
      <c r="E32">
        <v>429</v>
      </c>
      <c r="F32" s="20">
        <f>12.57+110.965*0.48+154.55128+137.487+20.53</f>
        <v>378.40148</v>
      </c>
      <c r="G32">
        <f>+E32</f>
        <v>429</v>
      </c>
      <c r="H32" s="20">
        <f>+F32</f>
        <v>378.40148</v>
      </c>
      <c r="I32" s="10"/>
    </row>
    <row r="33" spans="1:9" ht="15">
      <c r="A33" s="9"/>
      <c r="B33" s="8"/>
      <c r="C33" s="8"/>
      <c r="D33" s="8"/>
      <c r="F33" s="20"/>
      <c r="H33" s="20"/>
      <c r="I33" s="10"/>
    </row>
    <row r="34" spans="1:9" ht="15">
      <c r="A34" s="9"/>
      <c r="B34" s="8"/>
      <c r="C34" s="11" t="s">
        <v>24</v>
      </c>
      <c r="D34" s="11" t="s">
        <v>25</v>
      </c>
      <c r="E34" s="49" t="s">
        <v>26</v>
      </c>
      <c r="F34" s="20" t="s">
        <v>26</v>
      </c>
      <c r="G34" s="49" t="s">
        <v>26</v>
      </c>
      <c r="H34" s="20" t="str">
        <f>+F34</f>
        <v>-</v>
      </c>
      <c r="I34" s="10"/>
    </row>
    <row r="35" spans="1:9" ht="15">
      <c r="A35" s="9"/>
      <c r="B35" s="8"/>
      <c r="C35" s="8"/>
      <c r="D35" s="8"/>
      <c r="F35" s="20"/>
      <c r="H35" s="20"/>
      <c r="I35" s="10"/>
    </row>
    <row r="36" spans="1:9" ht="15">
      <c r="A36" s="9"/>
      <c r="B36" s="8"/>
      <c r="C36" s="11" t="s">
        <v>27</v>
      </c>
      <c r="D36" s="11" t="s">
        <v>138</v>
      </c>
      <c r="F36" s="20"/>
      <c r="H36" s="20"/>
      <c r="I36" s="10"/>
    </row>
    <row r="37" spans="1:9" ht="15">
      <c r="A37" s="9"/>
      <c r="B37" s="8"/>
      <c r="C37" s="8"/>
      <c r="D37" s="11" t="s">
        <v>31</v>
      </c>
      <c r="E37">
        <v>701</v>
      </c>
      <c r="F37" s="20">
        <f>280-268</f>
        <v>12</v>
      </c>
      <c r="G37">
        <f>+E37</f>
        <v>701</v>
      </c>
      <c r="H37" s="20">
        <f>+F37</f>
        <v>12</v>
      </c>
      <c r="I37" s="10"/>
    </row>
    <row r="38" spans="1:9" ht="15">
      <c r="A38" s="9"/>
      <c r="B38" s="8"/>
      <c r="C38" s="8"/>
      <c r="D38" s="8"/>
      <c r="F38" s="20"/>
      <c r="H38" s="20"/>
      <c r="I38" s="10"/>
    </row>
    <row r="39" spans="1:9" ht="15">
      <c r="A39" s="9"/>
      <c r="B39" s="8"/>
      <c r="C39" s="13" t="s">
        <v>28</v>
      </c>
      <c r="D39" s="11" t="s">
        <v>139</v>
      </c>
      <c r="E39" s="49" t="s">
        <v>26</v>
      </c>
      <c r="F39" s="20">
        <v>268</v>
      </c>
      <c r="G39" s="49" t="s">
        <v>26</v>
      </c>
      <c r="H39" s="20">
        <f>+F39</f>
        <v>268</v>
      </c>
      <c r="I39" s="10"/>
    </row>
    <row r="40" spans="1:9" ht="15">
      <c r="A40" s="9"/>
      <c r="B40" s="8"/>
      <c r="C40" s="8"/>
      <c r="D40" s="11" t="s">
        <v>29</v>
      </c>
      <c r="F40" s="20"/>
      <c r="H40" s="20"/>
      <c r="I40" s="10"/>
    </row>
    <row r="41" spans="1:9" ht="15">
      <c r="A41" s="9"/>
      <c r="B41" s="8"/>
      <c r="C41" s="8"/>
      <c r="D41" s="8"/>
      <c r="F41" s="20"/>
      <c r="H41" s="20"/>
      <c r="I41" s="10"/>
    </row>
    <row r="42" spans="1:9" ht="15">
      <c r="A42" s="9"/>
      <c r="B42" s="8"/>
      <c r="C42" s="11" t="s">
        <v>30</v>
      </c>
      <c r="D42" s="11" t="s">
        <v>140</v>
      </c>
      <c r="E42">
        <f>+E37+E39</f>
        <v>701</v>
      </c>
      <c r="F42" s="20">
        <f>+F37+F39</f>
        <v>280</v>
      </c>
      <c r="G42">
        <f>+E42</f>
        <v>701</v>
      </c>
      <c r="H42" s="20">
        <f>+F42</f>
        <v>280</v>
      </c>
      <c r="I42" s="10"/>
    </row>
    <row r="43" spans="1:9" ht="15">
      <c r="A43" s="9"/>
      <c r="B43" s="8"/>
      <c r="C43" s="8"/>
      <c r="D43" s="11" t="s">
        <v>31</v>
      </c>
      <c r="F43" s="20"/>
      <c r="H43" s="20"/>
      <c r="I43" s="10"/>
    </row>
    <row r="44" spans="1:9" ht="15">
      <c r="A44" s="9"/>
      <c r="B44" s="8"/>
      <c r="C44" s="8"/>
      <c r="D44" s="8"/>
      <c r="F44" s="20"/>
      <c r="H44" s="20"/>
      <c r="I44" s="10"/>
    </row>
    <row r="45" spans="1:9" ht="15">
      <c r="A45" s="9"/>
      <c r="B45" s="8"/>
      <c r="C45" s="11" t="s">
        <v>32</v>
      </c>
      <c r="D45" s="11" t="s">
        <v>141</v>
      </c>
      <c r="E45">
        <v>58</v>
      </c>
      <c r="F45" s="20" t="s">
        <v>26</v>
      </c>
      <c r="G45">
        <f>+E45</f>
        <v>58</v>
      </c>
      <c r="H45" s="20" t="str">
        <f>+F45</f>
        <v>-</v>
      </c>
      <c r="I45" s="10"/>
    </row>
    <row r="46" spans="1:9" ht="15">
      <c r="A46" s="9"/>
      <c r="B46" s="8"/>
      <c r="C46" s="8"/>
      <c r="D46" s="8"/>
      <c r="F46" s="20"/>
      <c r="H46" s="20"/>
      <c r="I46" s="10"/>
    </row>
    <row r="47" spans="1:9" ht="15">
      <c r="A47" s="9"/>
      <c r="B47" s="8"/>
      <c r="C47" s="11" t="s">
        <v>33</v>
      </c>
      <c r="D47" s="11" t="s">
        <v>34</v>
      </c>
      <c r="F47" s="20"/>
      <c r="H47" s="20"/>
      <c r="I47" s="10"/>
    </row>
    <row r="48" spans="1:9" ht="15">
      <c r="A48" s="9"/>
      <c r="B48" s="8"/>
      <c r="C48" s="8"/>
      <c r="D48" s="11" t="s">
        <v>35</v>
      </c>
      <c r="E48">
        <f>+E42-E45</f>
        <v>643</v>
      </c>
      <c r="F48" s="20">
        <f>+F42-F45</f>
        <v>280</v>
      </c>
      <c r="G48">
        <f>+G42-G45</f>
        <v>643</v>
      </c>
      <c r="H48" s="20">
        <f>+F48</f>
        <v>280</v>
      </c>
      <c r="I48" s="10"/>
    </row>
    <row r="49" spans="1:9" ht="15">
      <c r="A49" s="9"/>
      <c r="B49" s="8"/>
      <c r="C49" s="8"/>
      <c r="D49" s="8"/>
      <c r="F49" s="20"/>
      <c r="H49" s="20"/>
      <c r="I49" s="10"/>
    </row>
    <row r="50" spans="1:9" ht="15">
      <c r="A50" s="9"/>
      <c r="B50" s="8"/>
      <c r="C50" s="8"/>
      <c r="D50" s="11" t="s">
        <v>36</v>
      </c>
      <c r="E50" s="49" t="s">
        <v>26</v>
      </c>
      <c r="F50" s="20" t="s">
        <v>26</v>
      </c>
      <c r="G50" s="20" t="s">
        <v>26</v>
      </c>
      <c r="H50" s="20" t="str">
        <f>+F50</f>
        <v>-</v>
      </c>
      <c r="I50" s="10"/>
    </row>
    <row r="51" spans="1:9" ht="15">
      <c r="A51" s="9"/>
      <c r="B51" s="8"/>
      <c r="C51" s="8"/>
      <c r="D51" s="11"/>
      <c r="E51" s="49"/>
      <c r="F51" s="20"/>
      <c r="G51" s="20"/>
      <c r="H51" s="20"/>
      <c r="I51" s="10"/>
    </row>
    <row r="52" spans="1:9" ht="15">
      <c r="A52" s="9"/>
      <c r="B52" s="8"/>
      <c r="C52" s="8" t="s">
        <v>37</v>
      </c>
      <c r="D52" s="11" t="s">
        <v>142</v>
      </c>
      <c r="E52" s="49" t="s">
        <v>26</v>
      </c>
      <c r="F52" s="20" t="s">
        <v>26</v>
      </c>
      <c r="G52" s="20" t="s">
        <v>26</v>
      </c>
      <c r="H52" s="20" t="str">
        <f>+F52</f>
        <v>-</v>
      </c>
      <c r="I52" s="10"/>
    </row>
    <row r="53" spans="1:9" ht="15">
      <c r="A53" s="9"/>
      <c r="B53" s="8"/>
      <c r="C53" s="8"/>
      <c r="D53" s="8"/>
      <c r="F53" s="20"/>
      <c r="H53" s="20"/>
      <c r="I53" s="10"/>
    </row>
    <row r="54" spans="1:9" ht="15">
      <c r="A54" s="9"/>
      <c r="B54" s="8"/>
      <c r="C54" s="13" t="s">
        <v>39</v>
      </c>
      <c r="D54" s="11" t="s">
        <v>143</v>
      </c>
      <c r="F54" s="20"/>
      <c r="H54" s="20"/>
      <c r="I54" s="10"/>
    </row>
    <row r="55" spans="1:9" ht="15">
      <c r="A55" s="9"/>
      <c r="B55" s="8"/>
      <c r="C55" s="8"/>
      <c r="D55" s="11" t="s">
        <v>38</v>
      </c>
      <c r="E55">
        <f>+E48-E50</f>
        <v>643</v>
      </c>
      <c r="F55" s="20">
        <f>+F48-F50</f>
        <v>280</v>
      </c>
      <c r="G55" s="20">
        <f>+G48-G50</f>
        <v>643</v>
      </c>
      <c r="H55" s="20">
        <f>+F55</f>
        <v>280</v>
      </c>
      <c r="I55" s="10"/>
    </row>
    <row r="56" spans="1:9" ht="15">
      <c r="A56" s="9"/>
      <c r="B56" s="8"/>
      <c r="C56" s="8"/>
      <c r="D56" s="8"/>
      <c r="F56" s="20"/>
      <c r="G56" s="20"/>
      <c r="H56" s="20"/>
      <c r="I56" s="10"/>
    </row>
    <row r="57" spans="1:9" ht="15">
      <c r="A57" s="9"/>
      <c r="B57" s="8"/>
      <c r="C57" s="13" t="s">
        <v>43</v>
      </c>
      <c r="D57" s="11" t="s">
        <v>40</v>
      </c>
      <c r="E57" s="20" t="s">
        <v>26</v>
      </c>
      <c r="F57" s="20" t="s">
        <v>26</v>
      </c>
      <c r="G57" s="20" t="s">
        <v>26</v>
      </c>
      <c r="H57" s="20" t="str">
        <f>+F57</f>
        <v>-</v>
      </c>
      <c r="I57" s="10"/>
    </row>
    <row r="58" spans="1:9" ht="15">
      <c r="A58" s="9"/>
      <c r="B58" s="8"/>
      <c r="C58" s="8"/>
      <c r="D58" s="11" t="s">
        <v>36</v>
      </c>
      <c r="E58" s="20" t="s">
        <v>26</v>
      </c>
      <c r="F58" s="20" t="s">
        <v>26</v>
      </c>
      <c r="G58" s="20" t="s">
        <v>26</v>
      </c>
      <c r="H58" s="20" t="str">
        <f>+F58</f>
        <v>-</v>
      </c>
      <c r="I58" s="10"/>
    </row>
    <row r="59" spans="1:9" ht="15">
      <c r="A59" s="9"/>
      <c r="B59" s="8"/>
      <c r="C59" s="8"/>
      <c r="D59" s="11" t="s">
        <v>41</v>
      </c>
      <c r="E59" s="20" t="s">
        <v>26</v>
      </c>
      <c r="F59" s="20" t="s">
        <v>26</v>
      </c>
      <c r="G59" s="20" t="s">
        <v>26</v>
      </c>
      <c r="H59" s="20" t="str">
        <f>+F59</f>
        <v>-</v>
      </c>
      <c r="I59" s="10"/>
    </row>
    <row r="60" spans="1:9" ht="15">
      <c r="A60" s="9"/>
      <c r="B60" s="8"/>
      <c r="C60" s="8"/>
      <c r="D60" s="11" t="s">
        <v>42</v>
      </c>
      <c r="F60" s="20"/>
      <c r="H60" s="20"/>
      <c r="I60" s="10"/>
    </row>
    <row r="61" spans="1:9" ht="15">
      <c r="A61" s="9"/>
      <c r="B61" s="8"/>
      <c r="C61" s="11" t="s">
        <v>144</v>
      </c>
      <c r="D61" s="11" t="s">
        <v>145</v>
      </c>
      <c r="F61" s="20"/>
      <c r="H61" s="20"/>
      <c r="I61" s="10"/>
    </row>
    <row r="62" spans="1:9" ht="15">
      <c r="A62" s="9"/>
      <c r="B62" s="8"/>
      <c r="C62" s="12"/>
      <c r="D62" s="11" t="s">
        <v>146</v>
      </c>
      <c r="E62">
        <f>SUM(E55:E61)</f>
        <v>643</v>
      </c>
      <c r="F62" s="20">
        <f>+F55+F59</f>
        <v>280</v>
      </c>
      <c r="G62" s="20">
        <f>+G55+G59</f>
        <v>643</v>
      </c>
      <c r="H62" s="20">
        <f>+F62</f>
        <v>280</v>
      </c>
      <c r="I62" s="10"/>
    </row>
    <row r="63" spans="1:9" ht="15">
      <c r="A63" s="9"/>
      <c r="B63" s="8"/>
      <c r="C63" s="8"/>
      <c r="D63" s="8"/>
      <c r="F63" s="20"/>
      <c r="H63" s="20"/>
      <c r="I63" s="10"/>
    </row>
    <row r="64" spans="1:9" ht="15">
      <c r="A64" s="9"/>
      <c r="B64" s="8"/>
      <c r="C64" s="12"/>
      <c r="D64" s="8"/>
      <c r="F64" s="20"/>
      <c r="H64" s="20"/>
      <c r="I64" s="10"/>
    </row>
    <row r="65" spans="1:9" ht="15">
      <c r="A65" s="9"/>
      <c r="B65" s="8"/>
      <c r="C65" s="8"/>
      <c r="D65" s="8"/>
      <c r="F65" s="20"/>
      <c r="H65" s="20"/>
      <c r="I65" s="10"/>
    </row>
    <row r="66" spans="1:9" ht="15">
      <c r="A66" s="9"/>
      <c r="B66" s="17" t="s">
        <v>44</v>
      </c>
      <c r="C66" s="11" t="s">
        <v>17</v>
      </c>
      <c r="D66" s="13" t="s">
        <v>147</v>
      </c>
      <c r="F66" s="20"/>
      <c r="H66" s="20"/>
      <c r="I66" s="10"/>
    </row>
    <row r="67" spans="1:9" ht="15">
      <c r="A67" s="9"/>
      <c r="B67" s="8"/>
      <c r="C67" s="8"/>
      <c r="D67" s="11" t="s">
        <v>45</v>
      </c>
      <c r="F67" s="20"/>
      <c r="H67" s="20"/>
      <c r="I67" s="10"/>
    </row>
    <row r="68" spans="1:9" ht="15">
      <c r="A68" s="9"/>
      <c r="B68" s="8"/>
      <c r="C68" s="8"/>
      <c r="D68" s="11" t="s">
        <v>46</v>
      </c>
      <c r="F68" s="20"/>
      <c r="H68" s="20"/>
      <c r="I68" s="10"/>
    </row>
    <row r="69" spans="1:9" ht="15">
      <c r="A69" s="9"/>
      <c r="B69" s="8"/>
      <c r="C69" s="12"/>
      <c r="D69" s="11" t="s">
        <v>47</v>
      </c>
      <c r="F69" s="50"/>
      <c r="H69" s="20"/>
      <c r="I69" s="10"/>
    </row>
    <row r="70" spans="1:9" ht="15">
      <c r="A70" s="9"/>
      <c r="B70" s="8"/>
      <c r="C70" s="12"/>
      <c r="D70" s="11" t="s">
        <v>48</v>
      </c>
      <c r="E70" s="51">
        <f>+E62/19999*100</f>
        <v>3.2151607580379022</v>
      </c>
      <c r="F70" s="51">
        <f>+F62/19999*100</f>
        <v>1.400070003500175</v>
      </c>
      <c r="G70" s="51">
        <f>+G62/19999*100</f>
        <v>3.2151607580379022</v>
      </c>
      <c r="H70" s="51">
        <f>+H62/19999*100</f>
        <v>1.400070003500175</v>
      </c>
      <c r="I70" s="10"/>
    </row>
    <row r="71" spans="1:9" ht="15">
      <c r="A71" s="9"/>
      <c r="B71" s="8"/>
      <c r="C71" s="12"/>
      <c r="D71" s="11" t="s">
        <v>49</v>
      </c>
      <c r="E71" s="51"/>
      <c r="F71" s="51"/>
      <c r="G71" s="51"/>
      <c r="H71" s="51"/>
      <c r="I71" s="10"/>
    </row>
    <row r="72" spans="1:9" ht="15">
      <c r="A72" s="9"/>
      <c r="B72" s="8"/>
      <c r="C72" s="12"/>
      <c r="D72" s="11" t="s">
        <v>48</v>
      </c>
      <c r="E72" s="51">
        <f>+E62/19999*100</f>
        <v>3.2151607580379022</v>
      </c>
      <c r="F72" s="51">
        <f>+F62/19999*100</f>
        <v>1.400070003500175</v>
      </c>
      <c r="G72" s="51">
        <f>+G62/19999*100</f>
        <v>3.2151607580379022</v>
      </c>
      <c r="H72" s="51">
        <f>+H62/19999*100</f>
        <v>1.400070003500175</v>
      </c>
      <c r="I72" s="10"/>
    </row>
    <row r="73" spans="1:9" ht="15">
      <c r="A73" s="9"/>
      <c r="B73" s="8"/>
      <c r="C73" s="8"/>
      <c r="D73" s="8"/>
      <c r="E73" s="20"/>
      <c r="F73" s="21"/>
      <c r="H73" s="20"/>
      <c r="I73" s="10"/>
    </row>
    <row r="74" spans="1:9" ht="15">
      <c r="A74" s="23"/>
      <c r="B74" s="24"/>
      <c r="C74" s="24"/>
      <c r="D74" s="24"/>
      <c r="E74" s="25"/>
      <c r="F74" s="25"/>
      <c r="G74" s="25"/>
      <c r="H74" s="25"/>
      <c r="I74" s="41"/>
    </row>
    <row r="75" spans="1:8" ht="15">
      <c r="A75" s="2"/>
      <c r="E75" s="26"/>
      <c r="F75" s="26"/>
      <c r="G75" s="26"/>
      <c r="H75" s="22"/>
    </row>
    <row r="76" spans="1:8" ht="15">
      <c r="A76" s="42"/>
      <c r="E76" s="26"/>
      <c r="F76" s="26"/>
      <c r="G76" s="26"/>
      <c r="H76" s="22"/>
    </row>
    <row r="77" spans="1:9" ht="15">
      <c r="A77" s="1"/>
      <c r="B77" s="27"/>
      <c r="C77" s="27"/>
      <c r="D77" s="27"/>
      <c r="E77" s="28"/>
      <c r="F77" s="28"/>
      <c r="G77" s="28"/>
      <c r="H77" s="28"/>
      <c r="I77" s="52"/>
    </row>
    <row r="78" spans="1:9" ht="15">
      <c r="A78" s="9"/>
      <c r="B78" s="11" t="s">
        <v>50</v>
      </c>
      <c r="C78" s="8"/>
      <c r="D78" s="8"/>
      <c r="E78" s="21" t="s">
        <v>51</v>
      </c>
      <c r="F78" s="29"/>
      <c r="G78" s="21" t="s">
        <v>52</v>
      </c>
      <c r="H78" s="22"/>
      <c r="I78" s="10"/>
    </row>
    <row r="79" spans="1:9" ht="15">
      <c r="A79" s="9"/>
      <c r="B79" s="8"/>
      <c r="C79" s="8"/>
      <c r="D79" s="8"/>
      <c r="E79" s="21" t="s">
        <v>53</v>
      </c>
      <c r="F79" s="29"/>
      <c r="G79" s="21" t="s">
        <v>54</v>
      </c>
      <c r="H79" s="22"/>
      <c r="I79" s="10"/>
    </row>
    <row r="80" spans="1:9" ht="15">
      <c r="A80" s="9"/>
      <c r="B80" s="8"/>
      <c r="C80" s="8"/>
      <c r="D80" s="8"/>
      <c r="E80" s="21" t="s">
        <v>55</v>
      </c>
      <c r="F80" s="29"/>
      <c r="G80" s="21" t="s">
        <v>56</v>
      </c>
      <c r="H80" s="22"/>
      <c r="I80" s="10"/>
    </row>
    <row r="81" spans="1:9" ht="15">
      <c r="A81" s="9"/>
      <c r="B81" s="8"/>
      <c r="C81" s="8"/>
      <c r="D81" s="8"/>
      <c r="E81" s="21" t="s">
        <v>57</v>
      </c>
      <c r="F81" s="29"/>
      <c r="G81" s="21" t="s">
        <v>58</v>
      </c>
      <c r="H81" s="22"/>
      <c r="I81" s="10"/>
    </row>
    <row r="82" spans="1:9" ht="15">
      <c r="A82" s="9"/>
      <c r="B82" s="8"/>
      <c r="C82" s="8"/>
      <c r="D82" s="8"/>
      <c r="E82" s="21" t="s">
        <v>11</v>
      </c>
      <c r="F82" s="29"/>
      <c r="G82" s="21" t="s">
        <v>59</v>
      </c>
      <c r="H82" s="22"/>
      <c r="I82" s="10"/>
    </row>
    <row r="83" spans="1:9" ht="15">
      <c r="A83" s="9"/>
      <c r="B83" s="8"/>
      <c r="C83" s="8"/>
      <c r="D83" s="8"/>
      <c r="E83" s="30" t="s">
        <v>131</v>
      </c>
      <c r="F83" s="29"/>
      <c r="G83" s="30" t="s">
        <v>14</v>
      </c>
      <c r="H83" s="22"/>
      <c r="I83" s="10"/>
    </row>
    <row r="84" spans="1:9" ht="15">
      <c r="A84" s="9"/>
      <c r="B84" s="8"/>
      <c r="C84" s="8"/>
      <c r="D84" s="8"/>
      <c r="E84" s="21" t="s">
        <v>15</v>
      </c>
      <c r="F84" s="29"/>
      <c r="G84" s="21" t="s">
        <v>15</v>
      </c>
      <c r="H84" s="22"/>
      <c r="I84" s="10"/>
    </row>
    <row r="85" spans="1:9" ht="15">
      <c r="A85" s="9"/>
      <c r="B85" s="53"/>
      <c r="C85" s="11"/>
      <c r="D85" s="8"/>
      <c r="F85" s="19"/>
      <c r="G85" s="18"/>
      <c r="H85" s="22"/>
      <c r="I85" s="10"/>
    </row>
    <row r="86" spans="1:9" ht="15">
      <c r="A86" s="9"/>
      <c r="B86" s="53" t="s">
        <v>16</v>
      </c>
      <c r="C86" s="11" t="s">
        <v>148</v>
      </c>
      <c r="D86" s="8"/>
      <c r="E86">
        <f>21731-2763</f>
        <v>18968</v>
      </c>
      <c r="F86" s="19"/>
      <c r="G86" s="18">
        <v>19210</v>
      </c>
      <c r="H86" s="22"/>
      <c r="I86" s="10"/>
    </row>
    <row r="87" spans="1:9" ht="15">
      <c r="A87" s="9"/>
      <c r="B87" s="53" t="s">
        <v>21</v>
      </c>
      <c r="C87" s="11" t="s">
        <v>149</v>
      </c>
      <c r="D87" s="8"/>
      <c r="E87">
        <v>2763</v>
      </c>
      <c r="F87" s="19"/>
      <c r="G87" s="18">
        <v>2763</v>
      </c>
      <c r="H87" s="22"/>
      <c r="I87" s="10"/>
    </row>
    <row r="88" spans="1:9" ht="15">
      <c r="A88" s="9"/>
      <c r="B88" s="53">
        <v>3</v>
      </c>
      <c r="C88" s="11" t="s">
        <v>150</v>
      </c>
      <c r="D88" s="8"/>
      <c r="E88" s="18" t="s">
        <v>60</v>
      </c>
      <c r="F88" s="19"/>
      <c r="G88" s="18" t="s">
        <v>60</v>
      </c>
      <c r="H88" s="22"/>
      <c r="I88" s="10"/>
    </row>
    <row r="89" spans="1:9" ht="15">
      <c r="A89" s="9"/>
      <c r="B89" s="53">
        <v>4</v>
      </c>
      <c r="C89" s="11" t="s">
        <v>61</v>
      </c>
      <c r="D89" s="8"/>
      <c r="E89">
        <v>2400</v>
      </c>
      <c r="F89" s="19"/>
      <c r="G89" s="18">
        <v>2400</v>
      </c>
      <c r="H89" s="22"/>
      <c r="I89" s="10"/>
    </row>
    <row r="90" spans="1:9" ht="15">
      <c r="A90" s="9"/>
      <c r="B90" s="53">
        <v>5</v>
      </c>
      <c r="C90" s="11" t="s">
        <v>151</v>
      </c>
      <c r="D90" s="8"/>
      <c r="E90" s="18" t="s">
        <v>60</v>
      </c>
      <c r="F90" s="19"/>
      <c r="G90" s="18" t="s">
        <v>60</v>
      </c>
      <c r="H90" s="22"/>
      <c r="I90" s="10"/>
    </row>
    <row r="91" spans="1:9" ht="15">
      <c r="A91" s="9"/>
      <c r="B91" s="53">
        <v>6</v>
      </c>
      <c r="C91" s="11" t="s">
        <v>62</v>
      </c>
      <c r="D91" s="8"/>
      <c r="E91" s="18" t="s">
        <v>60</v>
      </c>
      <c r="F91" s="19"/>
      <c r="G91" s="18" t="s">
        <v>60</v>
      </c>
      <c r="H91" s="22"/>
      <c r="I91" s="10"/>
    </row>
    <row r="92" spans="1:9" ht="15">
      <c r="A92" s="9"/>
      <c r="B92" s="53">
        <v>7</v>
      </c>
      <c r="C92" s="11" t="s">
        <v>152</v>
      </c>
      <c r="D92" s="8"/>
      <c r="E92" s="18" t="s">
        <v>60</v>
      </c>
      <c r="F92" s="19"/>
      <c r="G92" s="18" t="s">
        <v>60</v>
      </c>
      <c r="H92" s="22"/>
      <c r="I92" s="10"/>
    </row>
    <row r="93" spans="1:9" ht="15">
      <c r="A93" s="9"/>
      <c r="B93" s="54"/>
      <c r="C93" s="8"/>
      <c r="D93" s="8"/>
      <c r="F93" s="19"/>
      <c r="G93" s="18"/>
      <c r="H93" s="22"/>
      <c r="I93" s="10"/>
    </row>
    <row r="94" spans="1:9" ht="15">
      <c r="A94" s="9"/>
      <c r="B94" s="53">
        <v>8</v>
      </c>
      <c r="C94" s="11" t="s">
        <v>63</v>
      </c>
      <c r="D94" s="8"/>
      <c r="F94" s="19"/>
      <c r="G94" s="18"/>
      <c r="H94" s="22"/>
      <c r="I94" s="10"/>
    </row>
    <row r="95" spans="1:9" ht="15">
      <c r="A95" s="9"/>
      <c r="B95" s="54"/>
      <c r="C95" s="8"/>
      <c r="D95" s="11" t="s">
        <v>153</v>
      </c>
      <c r="E95">
        <v>3805</v>
      </c>
      <c r="F95" s="19"/>
      <c r="G95" s="18">
        <v>3701</v>
      </c>
      <c r="H95" s="22"/>
      <c r="I95" s="10"/>
    </row>
    <row r="96" spans="1:9" ht="15">
      <c r="A96" s="9"/>
      <c r="B96" s="54"/>
      <c r="C96" s="8"/>
      <c r="D96" s="11" t="s">
        <v>154</v>
      </c>
      <c r="E96">
        <v>5142</v>
      </c>
      <c r="F96" s="19"/>
      <c r="G96" s="18">
        <v>5529</v>
      </c>
      <c r="H96" s="22"/>
      <c r="I96" s="10"/>
    </row>
    <row r="97" spans="1:9" ht="15">
      <c r="A97" s="9"/>
      <c r="B97" s="54"/>
      <c r="C97" s="8"/>
      <c r="D97" s="11" t="s">
        <v>64</v>
      </c>
      <c r="E97">
        <v>12420</v>
      </c>
      <c r="F97" s="19"/>
      <c r="G97" s="18">
        <v>12240</v>
      </c>
      <c r="H97" s="22"/>
      <c r="I97" s="10"/>
    </row>
    <row r="98" spans="1:9" ht="15">
      <c r="A98" s="9"/>
      <c r="B98" s="54"/>
      <c r="C98" s="8"/>
      <c r="D98" s="11" t="s">
        <v>65</v>
      </c>
      <c r="E98">
        <v>12475</v>
      </c>
      <c r="F98" s="19"/>
      <c r="G98" s="18">
        <v>11840</v>
      </c>
      <c r="H98" s="22"/>
      <c r="I98" s="10"/>
    </row>
    <row r="99" spans="1:9" ht="15">
      <c r="A99" s="9"/>
      <c r="B99" s="54"/>
      <c r="C99" s="8"/>
      <c r="D99" s="11" t="s">
        <v>66</v>
      </c>
      <c r="E99">
        <v>807</v>
      </c>
      <c r="F99" s="19"/>
      <c r="G99" s="18">
        <v>485</v>
      </c>
      <c r="H99" s="29"/>
      <c r="I99" s="10"/>
    </row>
    <row r="100" spans="1:9" ht="15">
      <c r="A100" s="9"/>
      <c r="B100" s="54"/>
      <c r="C100" s="8"/>
      <c r="D100" s="11" t="s">
        <v>155</v>
      </c>
      <c r="E100">
        <v>519</v>
      </c>
      <c r="F100" s="19"/>
      <c r="G100" s="18">
        <f>409+127</f>
        <v>536</v>
      </c>
      <c r="H100" s="29"/>
      <c r="I100" s="10"/>
    </row>
    <row r="101" spans="1:9" ht="15">
      <c r="A101" s="9"/>
      <c r="B101" s="54"/>
      <c r="C101" s="8"/>
      <c r="D101" s="8"/>
      <c r="E101" s="32">
        <f>SUM(E95:E100)</f>
        <v>35168</v>
      </c>
      <c r="F101" s="19"/>
      <c r="G101" s="32">
        <f>SUM(G95:G100)</f>
        <v>34331</v>
      </c>
      <c r="H101" s="22"/>
      <c r="I101" s="10"/>
    </row>
    <row r="102" spans="1:9" ht="15">
      <c r="A102" s="9"/>
      <c r="B102" s="54"/>
      <c r="C102" s="8"/>
      <c r="D102" s="8"/>
      <c r="F102" s="19"/>
      <c r="G102" s="33"/>
      <c r="H102" s="22"/>
      <c r="I102" s="10"/>
    </row>
    <row r="103" spans="1:9" ht="15">
      <c r="A103" s="9"/>
      <c r="B103" s="54"/>
      <c r="C103" s="8"/>
      <c r="D103" s="8"/>
      <c r="F103" s="19"/>
      <c r="G103" s="18"/>
      <c r="H103" s="22"/>
      <c r="I103" s="10"/>
    </row>
    <row r="104" spans="1:9" ht="15">
      <c r="A104" s="9"/>
      <c r="B104" s="53">
        <v>9</v>
      </c>
      <c r="C104" s="11" t="s">
        <v>67</v>
      </c>
      <c r="D104" s="8"/>
      <c r="F104" s="19"/>
      <c r="G104" s="18"/>
      <c r="H104" s="22"/>
      <c r="I104" s="10"/>
    </row>
    <row r="105" spans="1:9" ht="15">
      <c r="A105" s="9"/>
      <c r="B105" s="54"/>
      <c r="C105" s="8"/>
      <c r="D105" s="11" t="s">
        <v>156</v>
      </c>
      <c r="E105">
        <v>1434</v>
      </c>
      <c r="F105" s="19"/>
      <c r="G105" s="18">
        <f>64+616+1181</f>
        <v>1861</v>
      </c>
      <c r="H105" s="22"/>
      <c r="I105" s="10"/>
    </row>
    <row r="106" spans="1:9" ht="15">
      <c r="A106" s="9"/>
      <c r="B106" s="54"/>
      <c r="C106" s="8"/>
      <c r="D106" s="11" t="s">
        <v>157</v>
      </c>
      <c r="E106">
        <v>3375</v>
      </c>
      <c r="F106" s="19"/>
      <c r="G106" s="18">
        <f>105-616+3691</f>
        <v>3180</v>
      </c>
      <c r="H106" s="22"/>
      <c r="I106" s="10"/>
    </row>
    <row r="107" spans="1:9" ht="15">
      <c r="A107" s="9"/>
      <c r="B107" s="54"/>
      <c r="C107" s="8"/>
      <c r="D107" s="11" t="s">
        <v>68</v>
      </c>
      <c r="E107">
        <v>567</v>
      </c>
      <c r="F107" s="19"/>
      <c r="G107" s="18">
        <v>436</v>
      </c>
      <c r="H107" s="22"/>
      <c r="I107" s="10"/>
    </row>
    <row r="108" spans="1:9" ht="15">
      <c r="A108" s="9"/>
      <c r="B108" s="54"/>
      <c r="C108" s="8"/>
      <c r="D108" s="11" t="s">
        <v>69</v>
      </c>
      <c r="E108">
        <v>54</v>
      </c>
      <c r="F108" s="19"/>
      <c r="G108" s="18" t="s">
        <v>60</v>
      </c>
      <c r="H108" s="22"/>
      <c r="I108" s="10"/>
    </row>
    <row r="109" spans="1:9" ht="15">
      <c r="A109" s="9"/>
      <c r="B109" s="54"/>
      <c r="C109" s="8"/>
      <c r="D109" s="11" t="s">
        <v>70</v>
      </c>
      <c r="E109">
        <v>400</v>
      </c>
      <c r="F109" s="19"/>
      <c r="G109" s="18" t="s">
        <v>60</v>
      </c>
      <c r="H109" s="22"/>
      <c r="I109" s="10"/>
    </row>
    <row r="110" spans="1:9" ht="15">
      <c r="A110" s="9"/>
      <c r="B110" s="54"/>
      <c r="C110" s="8"/>
      <c r="D110" s="8"/>
      <c r="E110" s="32">
        <f>SUM(E105:E109)</f>
        <v>5830</v>
      </c>
      <c r="F110" s="19"/>
      <c r="G110" s="32">
        <f>SUM(G105:G109)</f>
        <v>5477</v>
      </c>
      <c r="H110" s="22"/>
      <c r="I110" s="10"/>
    </row>
    <row r="111" spans="1:9" ht="15">
      <c r="A111" s="9"/>
      <c r="B111" s="53">
        <v>10</v>
      </c>
      <c r="C111" s="11" t="s">
        <v>71</v>
      </c>
      <c r="D111" s="8"/>
      <c r="E111" s="18">
        <f>+E101-E110</f>
        <v>29338</v>
      </c>
      <c r="F111" s="19"/>
      <c r="G111" s="18">
        <f>+G101-G110</f>
        <v>28854</v>
      </c>
      <c r="H111" s="22"/>
      <c r="I111" s="10"/>
    </row>
    <row r="112" spans="1:9" ht="15">
      <c r="A112" s="9"/>
      <c r="B112" s="54"/>
      <c r="C112" s="8"/>
      <c r="D112" s="8"/>
      <c r="E112" s="18"/>
      <c r="F112" s="19"/>
      <c r="G112" s="18"/>
      <c r="H112" s="22"/>
      <c r="I112" s="10"/>
    </row>
    <row r="113" spans="1:9" ht="15.75" thickBot="1">
      <c r="A113" s="9"/>
      <c r="B113" s="54"/>
      <c r="C113" s="8"/>
      <c r="D113" s="8"/>
      <c r="E113" s="34">
        <f>SUM(E86:E91)+E111</f>
        <v>53469</v>
      </c>
      <c r="F113" s="19"/>
      <c r="G113" s="34">
        <f>SUM(G86:G91)+G111</f>
        <v>53227</v>
      </c>
      <c r="H113" s="22"/>
      <c r="I113" s="10"/>
    </row>
    <row r="114" spans="1:9" ht="15.75" thickTop="1">
      <c r="A114" s="9"/>
      <c r="B114" s="54"/>
      <c r="C114" s="8"/>
      <c r="D114" s="8"/>
      <c r="F114" s="19"/>
      <c r="G114" s="18"/>
      <c r="H114" s="22"/>
      <c r="I114" s="10"/>
    </row>
    <row r="115" spans="1:9" ht="15">
      <c r="A115" s="9"/>
      <c r="B115" s="53" t="s">
        <v>82</v>
      </c>
      <c r="C115" s="11" t="s">
        <v>72</v>
      </c>
      <c r="D115" s="8"/>
      <c r="F115" s="19"/>
      <c r="G115" s="18"/>
      <c r="H115" s="22"/>
      <c r="I115" s="10"/>
    </row>
    <row r="116" spans="1:9" ht="15">
      <c r="A116" s="9"/>
      <c r="B116" s="54"/>
      <c r="C116" s="11" t="s">
        <v>73</v>
      </c>
      <c r="D116" s="8"/>
      <c r="E116" s="18">
        <v>19999</v>
      </c>
      <c r="F116" s="19"/>
      <c r="G116" s="18">
        <v>19999</v>
      </c>
      <c r="H116" s="22"/>
      <c r="I116" s="10"/>
    </row>
    <row r="117" spans="1:9" ht="15">
      <c r="A117" s="9"/>
      <c r="B117" s="54"/>
      <c r="C117" s="11" t="s">
        <v>74</v>
      </c>
      <c r="D117" s="8"/>
      <c r="E117" s="18"/>
      <c r="F117" s="19"/>
      <c r="G117" s="18"/>
      <c r="H117" s="22"/>
      <c r="I117" s="10"/>
    </row>
    <row r="118" spans="1:9" ht="15">
      <c r="A118" s="9"/>
      <c r="B118" s="54"/>
      <c r="C118" s="8"/>
      <c r="D118" s="11" t="s">
        <v>75</v>
      </c>
      <c r="E118" s="18">
        <v>1541</v>
      </c>
      <c r="F118" s="19"/>
      <c r="G118" s="18">
        <v>1541</v>
      </c>
      <c r="H118" s="22"/>
      <c r="I118" s="10"/>
    </row>
    <row r="119" spans="1:9" ht="15">
      <c r="A119" s="9"/>
      <c r="B119" s="54"/>
      <c r="C119" s="8"/>
      <c r="D119" s="11" t="s">
        <v>76</v>
      </c>
      <c r="E119" s="18" t="s">
        <v>60</v>
      </c>
      <c r="F119" s="19"/>
      <c r="G119" s="18" t="s">
        <v>60</v>
      </c>
      <c r="H119" s="22"/>
      <c r="I119" s="10"/>
    </row>
    <row r="120" spans="1:9" ht="15">
      <c r="A120" s="9"/>
      <c r="B120" s="54"/>
      <c r="C120" s="8"/>
      <c r="D120" s="11" t="s">
        <v>77</v>
      </c>
      <c r="E120" s="18">
        <v>809</v>
      </c>
      <c r="F120" s="19"/>
      <c r="G120" s="18">
        <v>809</v>
      </c>
      <c r="H120" s="22"/>
      <c r="I120" s="10"/>
    </row>
    <row r="121" spans="1:9" ht="15">
      <c r="A121" s="9"/>
      <c r="B121" s="54"/>
      <c r="C121" s="8"/>
      <c r="D121" s="11" t="s">
        <v>78</v>
      </c>
      <c r="E121" s="18" t="s">
        <v>60</v>
      </c>
      <c r="F121" s="19"/>
      <c r="G121" s="18" t="s">
        <v>60</v>
      </c>
      <c r="H121" s="22"/>
      <c r="I121" s="10"/>
    </row>
    <row r="122" spans="1:9" ht="15">
      <c r="A122" s="9"/>
      <c r="B122" s="54"/>
      <c r="C122" s="8"/>
      <c r="D122" s="11" t="s">
        <v>79</v>
      </c>
      <c r="E122" s="18">
        <f>30396+299-56</f>
        <v>30639</v>
      </c>
      <c r="F122" s="19"/>
      <c r="G122" s="18">
        <f>30685-274-14</f>
        <v>30397</v>
      </c>
      <c r="H122" s="22"/>
      <c r="I122" s="10"/>
    </row>
    <row r="123" spans="1:9" ht="15">
      <c r="A123" s="9"/>
      <c r="B123" s="54"/>
      <c r="C123" s="8"/>
      <c r="D123" s="8"/>
      <c r="E123" s="35">
        <f>SUM(E116:E122)</f>
        <v>52988</v>
      </c>
      <c r="F123" s="19"/>
      <c r="G123" s="35">
        <f>SUM(G116:G122)</f>
        <v>52746</v>
      </c>
      <c r="H123" s="22"/>
      <c r="I123" s="10"/>
    </row>
    <row r="124" spans="1:9" ht="15">
      <c r="A124" s="9"/>
      <c r="B124" s="53" t="s">
        <v>84</v>
      </c>
      <c r="C124" s="11" t="s">
        <v>80</v>
      </c>
      <c r="D124" s="8"/>
      <c r="E124" s="18" t="s">
        <v>60</v>
      </c>
      <c r="F124" s="19"/>
      <c r="G124" s="18" t="s">
        <v>60</v>
      </c>
      <c r="H124" s="22"/>
      <c r="I124" s="10"/>
    </row>
    <row r="125" spans="1:9" ht="15">
      <c r="A125" s="9"/>
      <c r="B125" s="53" t="s">
        <v>158</v>
      </c>
      <c r="C125" s="11" t="s">
        <v>81</v>
      </c>
      <c r="D125" s="8"/>
      <c r="E125" s="18" t="s">
        <v>60</v>
      </c>
      <c r="F125" s="19"/>
      <c r="G125" s="18" t="s">
        <v>60</v>
      </c>
      <c r="H125" s="22"/>
      <c r="I125" s="10"/>
    </row>
    <row r="126" spans="1:9" ht="15">
      <c r="A126" s="9"/>
      <c r="B126" s="53" t="s">
        <v>159</v>
      </c>
      <c r="C126" s="11" t="s">
        <v>83</v>
      </c>
      <c r="D126" s="8"/>
      <c r="E126" s="18" t="s">
        <v>60</v>
      </c>
      <c r="F126" s="19"/>
      <c r="G126" s="18" t="s">
        <v>60</v>
      </c>
      <c r="H126" s="22"/>
      <c r="I126" s="10"/>
    </row>
    <row r="127" spans="1:9" ht="15">
      <c r="A127" s="9"/>
      <c r="B127" s="53" t="s">
        <v>160</v>
      </c>
      <c r="C127" s="38" t="s">
        <v>161</v>
      </c>
      <c r="D127" s="8"/>
      <c r="E127" s="18">
        <v>481</v>
      </c>
      <c r="F127" s="19"/>
      <c r="G127" s="18">
        <v>481</v>
      </c>
      <c r="H127" s="22"/>
      <c r="I127" s="10"/>
    </row>
    <row r="128" spans="1:9" ht="15.75" thickBot="1">
      <c r="A128" s="9"/>
      <c r="B128" s="54"/>
      <c r="C128" s="8"/>
      <c r="D128" s="8"/>
      <c r="E128" s="34">
        <f>SUM(E123:E127)</f>
        <v>53469</v>
      </c>
      <c r="F128" s="19"/>
      <c r="G128" s="34">
        <f>SUM(G123:G127)</f>
        <v>53227</v>
      </c>
      <c r="H128" s="22"/>
      <c r="I128" s="10"/>
    </row>
    <row r="129" spans="1:9" ht="15.75" thickTop="1">
      <c r="A129" s="9"/>
      <c r="B129" s="54"/>
      <c r="C129" s="8"/>
      <c r="D129" s="8"/>
      <c r="F129" s="19"/>
      <c r="G129" s="18"/>
      <c r="H129" s="22"/>
      <c r="I129" s="10"/>
    </row>
    <row r="130" spans="1:9" ht="15">
      <c r="A130" s="9"/>
      <c r="B130" s="53" t="s">
        <v>162</v>
      </c>
      <c r="C130" s="11" t="s">
        <v>85</v>
      </c>
      <c r="D130" s="8"/>
      <c r="E130" s="36">
        <f>+E123/19999</f>
        <v>2.6495324766238313</v>
      </c>
      <c r="F130" s="19"/>
      <c r="G130" s="36">
        <f>+G123/19999</f>
        <v>2.63743187159358</v>
      </c>
      <c r="H130" s="22"/>
      <c r="I130" s="10"/>
    </row>
    <row r="131" spans="1:9" ht="15">
      <c r="A131" s="23"/>
      <c r="B131" s="24"/>
      <c r="C131" s="24"/>
      <c r="D131" s="24"/>
      <c r="E131" s="55"/>
      <c r="F131" s="55"/>
      <c r="G131" s="55"/>
      <c r="H131" s="25"/>
      <c r="I131" s="41"/>
    </row>
    <row r="132" spans="1:9" ht="15">
      <c r="A132" s="2"/>
      <c r="B132" s="27"/>
      <c r="C132" s="27"/>
      <c r="D132" s="27"/>
      <c r="E132" s="35"/>
      <c r="F132" s="35"/>
      <c r="G132" s="35"/>
      <c r="H132" s="28"/>
      <c r="I132" s="27"/>
    </row>
    <row r="133" spans="1:9" ht="15">
      <c r="A133" s="42"/>
      <c r="B133" s="24"/>
      <c r="C133" s="24"/>
      <c r="D133" s="24"/>
      <c r="E133" s="55"/>
      <c r="F133" s="55"/>
      <c r="G133" s="55"/>
      <c r="H133" s="25"/>
      <c r="I133" s="24"/>
    </row>
    <row r="134" spans="1:9" ht="15">
      <c r="A134" s="56"/>
      <c r="B134" s="27"/>
      <c r="C134" s="27"/>
      <c r="D134" s="27"/>
      <c r="E134" s="57"/>
      <c r="F134" s="57"/>
      <c r="G134" s="57"/>
      <c r="H134" s="57"/>
      <c r="I134" s="52"/>
    </row>
    <row r="135" spans="1:9" ht="15">
      <c r="A135" s="58" t="s">
        <v>86</v>
      </c>
      <c r="B135" s="8"/>
      <c r="C135" s="8"/>
      <c r="D135" s="8"/>
      <c r="E135" s="37"/>
      <c r="F135" s="37"/>
      <c r="G135" s="37"/>
      <c r="H135" s="37"/>
      <c r="I135" s="10"/>
    </row>
    <row r="136" spans="1:9" ht="15">
      <c r="A136" s="58" t="s">
        <v>87</v>
      </c>
      <c r="B136" s="11" t="s">
        <v>88</v>
      </c>
      <c r="C136" s="8"/>
      <c r="D136" s="8"/>
      <c r="E136" s="37"/>
      <c r="F136" s="37"/>
      <c r="G136" s="37"/>
      <c r="H136" s="37"/>
      <c r="I136" s="10"/>
    </row>
    <row r="137" spans="1:9" ht="15">
      <c r="A137" s="59"/>
      <c r="B137" s="11" t="s">
        <v>163</v>
      </c>
      <c r="C137" s="8"/>
      <c r="D137" s="8"/>
      <c r="E137" s="37"/>
      <c r="F137" s="37"/>
      <c r="G137" s="37"/>
      <c r="H137" s="37"/>
      <c r="I137" s="10"/>
    </row>
    <row r="138" spans="1:9" ht="15">
      <c r="A138" s="59"/>
      <c r="B138" s="11" t="s">
        <v>164</v>
      </c>
      <c r="C138" s="8"/>
      <c r="D138" s="8"/>
      <c r="E138" s="37"/>
      <c r="F138" s="37"/>
      <c r="G138" s="37"/>
      <c r="H138" s="37"/>
      <c r="I138" s="10"/>
    </row>
    <row r="139" spans="1:9" ht="15">
      <c r="A139" s="59"/>
      <c r="B139" s="8"/>
      <c r="C139" s="8"/>
      <c r="D139" s="8"/>
      <c r="E139" s="37"/>
      <c r="F139" s="37"/>
      <c r="G139" s="37"/>
      <c r="H139" s="37"/>
      <c r="I139" s="10"/>
    </row>
    <row r="140" spans="1:9" ht="15">
      <c r="A140" s="58" t="s">
        <v>89</v>
      </c>
      <c r="B140" s="11" t="s">
        <v>90</v>
      </c>
      <c r="C140" s="8"/>
      <c r="D140" s="8"/>
      <c r="E140" s="37"/>
      <c r="F140" s="37"/>
      <c r="G140" s="37"/>
      <c r="H140" s="37"/>
      <c r="I140" s="10"/>
    </row>
    <row r="141" spans="1:9" ht="15">
      <c r="A141" s="59"/>
      <c r="B141" s="11" t="s">
        <v>165</v>
      </c>
      <c r="C141" s="8"/>
      <c r="D141" s="8"/>
      <c r="E141" s="37"/>
      <c r="F141" s="37"/>
      <c r="G141" s="37"/>
      <c r="H141" s="37"/>
      <c r="I141" s="10"/>
    </row>
    <row r="142" spans="1:9" ht="15">
      <c r="A142" s="59"/>
      <c r="B142" s="8"/>
      <c r="C142" s="8"/>
      <c r="D142" s="8"/>
      <c r="E142" s="37"/>
      <c r="F142" s="37"/>
      <c r="G142" s="37"/>
      <c r="H142" s="37"/>
      <c r="I142" s="10"/>
    </row>
    <row r="143" spans="1:9" ht="15">
      <c r="A143" s="58" t="s">
        <v>91</v>
      </c>
      <c r="B143" s="11" t="s">
        <v>92</v>
      </c>
      <c r="C143" s="8"/>
      <c r="D143" s="8"/>
      <c r="E143" s="8"/>
      <c r="F143" s="8"/>
      <c r="G143" s="8"/>
      <c r="H143" s="8"/>
      <c r="I143" s="10"/>
    </row>
    <row r="144" spans="1:9" ht="15">
      <c r="A144" s="59"/>
      <c r="B144" s="11" t="s">
        <v>93</v>
      </c>
      <c r="C144" s="8"/>
      <c r="D144" s="8"/>
      <c r="E144" s="8"/>
      <c r="F144" s="8"/>
      <c r="G144" s="8"/>
      <c r="H144" s="8"/>
      <c r="I144" s="10"/>
    </row>
    <row r="145" spans="1:9" ht="15">
      <c r="A145" s="59"/>
      <c r="B145" s="8"/>
      <c r="C145" s="8"/>
      <c r="D145" s="8"/>
      <c r="E145" s="8"/>
      <c r="F145" s="8"/>
      <c r="G145" s="8"/>
      <c r="H145" s="8"/>
      <c r="I145" s="10"/>
    </row>
    <row r="146" spans="1:9" ht="15">
      <c r="A146" s="58" t="s">
        <v>94</v>
      </c>
      <c r="B146" s="11" t="s">
        <v>166</v>
      </c>
      <c r="C146" s="8"/>
      <c r="D146" s="8"/>
      <c r="E146" s="37"/>
      <c r="F146" s="37"/>
      <c r="G146" s="37"/>
      <c r="H146" s="37"/>
      <c r="I146" s="10"/>
    </row>
    <row r="147" spans="1:9" ht="15">
      <c r="A147" s="58"/>
      <c r="B147" s="11"/>
      <c r="C147" s="8"/>
      <c r="D147" s="8"/>
      <c r="E147" s="37"/>
      <c r="G147" s="31" t="s">
        <v>15</v>
      </c>
      <c r="H147" s="37"/>
      <c r="I147" s="10"/>
    </row>
    <row r="148" spans="1:9" ht="15.75" thickBot="1">
      <c r="A148" s="59"/>
      <c r="C148" s="11" t="s">
        <v>167</v>
      </c>
      <c r="D148" s="8"/>
      <c r="E148" s="31"/>
      <c r="G148" s="60">
        <f>+E45</f>
        <v>58</v>
      </c>
      <c r="H148" s="37"/>
      <c r="I148" s="10"/>
    </row>
    <row r="149" spans="1:9" ht="15.75" thickTop="1">
      <c r="A149" s="59"/>
      <c r="H149" s="8"/>
      <c r="I149" s="10"/>
    </row>
    <row r="150" spans="1:9" ht="15">
      <c r="A150" s="59"/>
      <c r="B150" t="s">
        <v>168</v>
      </c>
      <c r="H150" s="8"/>
      <c r="I150" s="10"/>
    </row>
    <row r="151" spans="1:9" ht="15">
      <c r="A151" s="59"/>
      <c r="B151" s="8" t="s">
        <v>169</v>
      </c>
      <c r="C151" s="8"/>
      <c r="D151" s="8"/>
      <c r="E151" s="8"/>
      <c r="F151" s="8"/>
      <c r="G151" s="8"/>
      <c r="H151" s="8"/>
      <c r="I151" s="10"/>
    </row>
    <row r="152" spans="1:9" ht="15">
      <c r="A152" s="59"/>
      <c r="B152" s="47" t="s">
        <v>170</v>
      </c>
      <c r="C152" s="8"/>
      <c r="D152" s="8"/>
      <c r="E152" s="8"/>
      <c r="F152" s="8"/>
      <c r="G152" s="8"/>
      <c r="H152" s="8"/>
      <c r="I152" s="10"/>
    </row>
    <row r="153" spans="1:9" ht="15">
      <c r="A153" s="59"/>
      <c r="B153" s="47"/>
      <c r="C153" s="8"/>
      <c r="D153" s="8"/>
      <c r="E153" s="8"/>
      <c r="G153" s="31" t="s">
        <v>15</v>
      </c>
      <c r="H153" s="8"/>
      <c r="I153" s="10"/>
    </row>
    <row r="154" spans="1:9" ht="15">
      <c r="A154" s="59"/>
      <c r="B154" s="47"/>
      <c r="C154" s="8" t="s">
        <v>171</v>
      </c>
      <c r="D154" s="8"/>
      <c r="E154" s="8"/>
      <c r="G154" s="39">
        <v>-8329</v>
      </c>
      <c r="H154" s="8"/>
      <c r="I154" s="10"/>
    </row>
    <row r="155" spans="1:9" ht="15">
      <c r="A155" s="59"/>
      <c r="B155" s="8"/>
      <c r="C155" s="8" t="s">
        <v>172</v>
      </c>
      <c r="D155" s="8"/>
      <c r="E155" s="8"/>
      <c r="G155" s="39">
        <v>-3982</v>
      </c>
      <c r="H155" s="8"/>
      <c r="I155" s="10"/>
    </row>
    <row r="156" spans="1:9" ht="15.75" thickBot="1">
      <c r="A156" s="59"/>
      <c r="B156" s="8"/>
      <c r="C156" s="8"/>
      <c r="D156" s="8"/>
      <c r="E156" s="8"/>
      <c r="G156" s="40">
        <f>SUM(G154:G155)</f>
        <v>-12311</v>
      </c>
      <c r="H156" s="8"/>
      <c r="I156" s="10"/>
    </row>
    <row r="157" spans="1:9" ht="15.75" thickTop="1">
      <c r="A157" s="46"/>
      <c r="B157" s="8"/>
      <c r="C157" s="8"/>
      <c r="D157" s="8"/>
      <c r="E157" s="8"/>
      <c r="F157" s="8"/>
      <c r="G157" s="8"/>
      <c r="H157" s="8"/>
      <c r="I157" s="10"/>
    </row>
    <row r="158" spans="1:9" ht="15">
      <c r="A158" s="58" t="s">
        <v>95</v>
      </c>
      <c r="B158" s="11" t="s">
        <v>173</v>
      </c>
      <c r="C158" s="8"/>
      <c r="D158" s="8"/>
      <c r="E158" s="8"/>
      <c r="F158" s="8"/>
      <c r="G158" s="8"/>
      <c r="H158" s="8"/>
      <c r="I158" s="10"/>
    </row>
    <row r="159" spans="1:9" ht="15">
      <c r="A159" s="59"/>
      <c r="B159" s="11" t="s">
        <v>174</v>
      </c>
      <c r="C159" s="8"/>
      <c r="D159" s="8"/>
      <c r="E159" s="8"/>
      <c r="F159" s="8"/>
      <c r="G159" s="8"/>
      <c r="H159" s="8"/>
      <c r="I159" s="10"/>
    </row>
    <row r="160" spans="1:9" ht="15">
      <c r="A160" s="59"/>
      <c r="B160" s="8"/>
      <c r="C160" s="8"/>
      <c r="D160" s="8"/>
      <c r="E160" s="8"/>
      <c r="F160" s="8"/>
      <c r="G160" s="8"/>
      <c r="H160" s="8"/>
      <c r="I160" s="10"/>
    </row>
    <row r="161" spans="1:9" ht="15">
      <c r="A161" s="61" t="s">
        <v>175</v>
      </c>
      <c r="B161" s="11" t="s">
        <v>176</v>
      </c>
      <c r="C161" s="8"/>
      <c r="D161" s="8"/>
      <c r="E161" s="8"/>
      <c r="F161" s="8"/>
      <c r="G161" s="8"/>
      <c r="H161" s="8"/>
      <c r="I161" s="10"/>
    </row>
    <row r="162" spans="1:9" ht="15">
      <c r="A162" s="46"/>
      <c r="B162" s="62" t="s">
        <v>177</v>
      </c>
      <c r="C162" s="11" t="s">
        <v>178</v>
      </c>
      <c r="D162" s="8"/>
      <c r="E162" s="8"/>
      <c r="F162" s="8"/>
      <c r="G162" s="8"/>
      <c r="H162" s="8"/>
      <c r="I162" s="10"/>
    </row>
    <row r="163" spans="1:9" ht="15">
      <c r="A163" s="46"/>
      <c r="B163" s="62" t="s">
        <v>179</v>
      </c>
      <c r="C163" s="8" t="s">
        <v>180</v>
      </c>
      <c r="D163" s="8"/>
      <c r="E163" s="8"/>
      <c r="G163" s="8"/>
      <c r="H163" s="8"/>
      <c r="I163" s="10"/>
    </row>
    <row r="164" spans="1:9" ht="15">
      <c r="A164" s="59"/>
      <c r="B164" s="11"/>
      <c r="D164" s="8"/>
      <c r="E164" s="8"/>
      <c r="G164" s="31" t="s">
        <v>15</v>
      </c>
      <c r="H164" s="8"/>
      <c r="I164" s="10"/>
    </row>
    <row r="165" spans="1:9" ht="15.75" thickBot="1">
      <c r="A165" s="46"/>
      <c r="B165" s="11"/>
      <c r="D165" s="8" t="s">
        <v>181</v>
      </c>
      <c r="E165" s="8"/>
      <c r="G165" s="63">
        <v>12013</v>
      </c>
      <c r="H165" s="8"/>
      <c r="I165" s="10"/>
    </row>
    <row r="166" spans="1:9" ht="16.5" thickBot="1" thickTop="1">
      <c r="A166" s="59"/>
      <c r="B166" s="11"/>
      <c r="D166" s="8" t="s">
        <v>182</v>
      </c>
      <c r="E166" s="8"/>
      <c r="G166" s="64">
        <v>12420</v>
      </c>
      <c r="H166" s="8"/>
      <c r="I166" s="10"/>
    </row>
    <row r="167" spans="1:9" ht="15.75" thickTop="1">
      <c r="A167" s="59"/>
      <c r="G167" s="8"/>
      <c r="H167" s="8"/>
      <c r="I167" s="10"/>
    </row>
    <row r="168" spans="1:9" ht="15">
      <c r="A168" s="58" t="s">
        <v>96</v>
      </c>
      <c r="B168" s="11" t="s">
        <v>98</v>
      </c>
      <c r="C168" s="8"/>
      <c r="D168" s="8"/>
      <c r="E168" s="8"/>
      <c r="F168" s="8"/>
      <c r="G168" s="8"/>
      <c r="H168" s="8"/>
      <c r="I168" s="10"/>
    </row>
    <row r="169" spans="1:9" ht="15">
      <c r="A169" s="59"/>
      <c r="B169" s="13" t="s">
        <v>183</v>
      </c>
      <c r="C169" s="8"/>
      <c r="D169" s="8"/>
      <c r="E169" s="8"/>
      <c r="F169" s="8"/>
      <c r="G169" s="8"/>
      <c r="H169" s="8"/>
      <c r="I169" s="10"/>
    </row>
    <row r="170" spans="1:9" ht="15">
      <c r="A170" s="59"/>
      <c r="B170" s="8"/>
      <c r="C170" s="8"/>
      <c r="D170" s="8"/>
      <c r="E170" s="8"/>
      <c r="F170" s="8"/>
      <c r="G170" s="8"/>
      <c r="H170" s="8"/>
      <c r="I170" s="10"/>
    </row>
    <row r="171" spans="1:9" ht="15">
      <c r="A171" s="58" t="s">
        <v>97</v>
      </c>
      <c r="B171" s="13" t="s">
        <v>100</v>
      </c>
      <c r="C171" s="8"/>
      <c r="D171" s="8"/>
      <c r="E171" s="8"/>
      <c r="F171" s="8"/>
      <c r="G171" s="8"/>
      <c r="H171" s="8"/>
      <c r="I171" s="10"/>
    </row>
    <row r="172" spans="1:9" ht="15">
      <c r="A172" s="59"/>
      <c r="B172" s="11" t="s">
        <v>184</v>
      </c>
      <c r="C172" s="12"/>
      <c r="D172" s="8"/>
      <c r="E172" s="8"/>
      <c r="F172" s="8"/>
      <c r="G172" s="8"/>
      <c r="H172" s="8"/>
      <c r="I172" s="10"/>
    </row>
    <row r="173" spans="1:9" ht="15">
      <c r="A173" s="59"/>
      <c r="B173" s="12"/>
      <c r="C173" s="8"/>
      <c r="D173" s="8"/>
      <c r="E173" s="8"/>
      <c r="F173" s="8"/>
      <c r="G173" s="8"/>
      <c r="H173" s="8"/>
      <c r="I173" s="10"/>
    </row>
    <row r="174" spans="1:9" ht="15">
      <c r="A174" s="58" t="s">
        <v>99</v>
      </c>
      <c r="B174" s="11" t="s">
        <v>104</v>
      </c>
      <c r="C174" s="12"/>
      <c r="D174" s="8"/>
      <c r="E174" s="8"/>
      <c r="F174" s="8"/>
      <c r="G174" s="8"/>
      <c r="H174" s="8"/>
      <c r="I174" s="10"/>
    </row>
    <row r="175" spans="1:9" ht="15">
      <c r="A175" s="59"/>
      <c r="B175" s="11" t="s">
        <v>185</v>
      </c>
      <c r="C175" s="8"/>
      <c r="D175" s="8"/>
      <c r="E175" s="8"/>
      <c r="F175" s="8"/>
      <c r="G175" s="44"/>
      <c r="H175" s="8"/>
      <c r="I175" s="10"/>
    </row>
    <row r="176" spans="1:9" ht="15">
      <c r="A176" s="59"/>
      <c r="B176" s="11" t="s">
        <v>186</v>
      </c>
      <c r="C176" s="12"/>
      <c r="D176" s="8"/>
      <c r="E176" s="8"/>
      <c r="F176" s="8"/>
      <c r="G176" s="8"/>
      <c r="H176" s="8"/>
      <c r="I176" s="10"/>
    </row>
    <row r="177" spans="1:9" ht="15">
      <c r="A177" s="59"/>
      <c r="B177" s="11"/>
      <c r="C177" s="12"/>
      <c r="D177" s="8"/>
      <c r="E177" s="8"/>
      <c r="F177" s="8"/>
      <c r="G177" s="8"/>
      <c r="H177" s="8"/>
      <c r="I177" s="10"/>
    </row>
    <row r="178" spans="1:9" ht="15">
      <c r="A178" s="61" t="s">
        <v>101</v>
      </c>
      <c r="B178" s="11" t="s">
        <v>187</v>
      </c>
      <c r="C178" s="8"/>
      <c r="D178" s="8"/>
      <c r="E178" s="8"/>
      <c r="F178" s="8"/>
      <c r="G178" s="8"/>
      <c r="H178" s="8"/>
      <c r="I178" s="10"/>
    </row>
    <row r="179" spans="1:9" ht="15">
      <c r="A179" s="65"/>
      <c r="B179" s="8"/>
      <c r="C179" s="8"/>
      <c r="D179" s="8"/>
      <c r="E179" s="8"/>
      <c r="G179" s="31" t="s">
        <v>15</v>
      </c>
      <c r="H179" s="8"/>
      <c r="I179" s="10"/>
    </row>
    <row r="180" spans="1:9" ht="15">
      <c r="A180" s="66"/>
      <c r="C180" s="11" t="s">
        <v>106</v>
      </c>
      <c r="D180" s="8"/>
      <c r="E180" s="8"/>
      <c r="G180" s="31"/>
      <c r="H180" s="8"/>
      <c r="I180" s="10"/>
    </row>
    <row r="181" spans="1:9" ht="15.75" thickBot="1">
      <c r="A181" s="65"/>
      <c r="C181" s="8"/>
      <c r="D181" s="11" t="s">
        <v>188</v>
      </c>
      <c r="E181" s="8"/>
      <c r="G181" s="60">
        <f>+E107</f>
        <v>567</v>
      </c>
      <c r="H181" s="8"/>
      <c r="I181" s="10"/>
    </row>
    <row r="182" spans="1:9" ht="15.75" thickTop="1">
      <c r="A182" s="65"/>
      <c r="G182" s="8"/>
      <c r="H182" s="8"/>
      <c r="I182" s="10"/>
    </row>
    <row r="183" spans="1:9" ht="15">
      <c r="A183" s="61" t="s">
        <v>103</v>
      </c>
      <c r="B183" t="s">
        <v>189</v>
      </c>
      <c r="C183" s="8"/>
      <c r="D183" s="8"/>
      <c r="E183" s="8"/>
      <c r="G183" s="8"/>
      <c r="H183" s="8"/>
      <c r="I183" s="10"/>
    </row>
    <row r="184" spans="1:9" ht="15">
      <c r="A184" s="61"/>
      <c r="B184" t="s">
        <v>190</v>
      </c>
      <c r="C184" s="8"/>
      <c r="D184" s="8"/>
      <c r="E184" s="8"/>
      <c r="G184" s="8"/>
      <c r="H184" s="8"/>
      <c r="I184" s="10"/>
    </row>
    <row r="185" spans="1:9" ht="15">
      <c r="A185" s="61"/>
      <c r="C185" s="8"/>
      <c r="D185" s="8"/>
      <c r="E185" s="8"/>
      <c r="G185" s="8"/>
      <c r="H185" s="8"/>
      <c r="I185" s="10"/>
    </row>
    <row r="186" spans="1:9" ht="15">
      <c r="A186" s="61" t="s">
        <v>105</v>
      </c>
      <c r="B186" s="13" t="s">
        <v>109</v>
      </c>
      <c r="C186" s="12"/>
      <c r="D186" s="8"/>
      <c r="E186" s="8"/>
      <c r="G186" s="8"/>
      <c r="H186" s="8"/>
      <c r="I186" s="10"/>
    </row>
    <row r="187" spans="1:9" ht="15">
      <c r="A187" s="65"/>
      <c r="B187" s="11" t="s">
        <v>191</v>
      </c>
      <c r="C187" s="8"/>
      <c r="D187" s="8"/>
      <c r="E187" s="8"/>
      <c r="G187" s="8"/>
      <c r="H187" s="8"/>
      <c r="I187" s="10"/>
    </row>
    <row r="188" spans="1:9" ht="15">
      <c r="A188" s="65"/>
      <c r="B188" s="12"/>
      <c r="C188" s="12"/>
      <c r="D188" s="8"/>
      <c r="E188" s="8"/>
      <c r="G188" s="8"/>
      <c r="H188" s="8"/>
      <c r="I188" s="10"/>
    </row>
    <row r="189" spans="1:9" ht="15">
      <c r="A189" s="65" t="s">
        <v>107</v>
      </c>
      <c r="B189" s="13" t="s">
        <v>111</v>
      </c>
      <c r="C189" s="12"/>
      <c r="D189" s="8"/>
      <c r="E189" s="8"/>
      <c r="G189" s="8"/>
      <c r="H189" s="8"/>
      <c r="I189" s="10"/>
    </row>
    <row r="190" spans="1:9" ht="15">
      <c r="A190" s="65"/>
      <c r="B190" s="11" t="s">
        <v>192</v>
      </c>
      <c r="C190" s="8"/>
      <c r="D190" s="8"/>
      <c r="E190" s="8"/>
      <c r="G190" s="8"/>
      <c r="H190" s="8"/>
      <c r="I190" s="10"/>
    </row>
    <row r="191" spans="1:9" ht="15">
      <c r="A191" s="65"/>
      <c r="B191" s="11"/>
      <c r="C191" s="8"/>
      <c r="D191" s="8"/>
      <c r="E191" s="8"/>
      <c r="G191" s="8"/>
      <c r="H191" s="8"/>
      <c r="I191" s="10"/>
    </row>
    <row r="192" spans="1:9" ht="15">
      <c r="A192" s="65" t="s">
        <v>108</v>
      </c>
      <c r="B192" s="11" t="s">
        <v>193</v>
      </c>
      <c r="C192" s="8"/>
      <c r="D192" s="8"/>
      <c r="E192" s="8"/>
      <c r="G192" s="8"/>
      <c r="H192" s="8"/>
      <c r="I192" s="10"/>
    </row>
    <row r="193" spans="1:9" ht="15">
      <c r="A193" s="65"/>
      <c r="B193" s="11"/>
      <c r="C193" s="8"/>
      <c r="D193" s="8"/>
      <c r="E193" s="8"/>
      <c r="F193" s="43" t="s">
        <v>133</v>
      </c>
      <c r="G193" s="39" t="s">
        <v>194</v>
      </c>
      <c r="H193" s="39" t="s">
        <v>195</v>
      </c>
      <c r="I193" s="10"/>
    </row>
    <row r="194" spans="1:9" ht="15">
      <c r="A194" s="65"/>
      <c r="B194" s="11"/>
      <c r="C194" s="8"/>
      <c r="D194" s="8"/>
      <c r="E194" s="8"/>
      <c r="F194" s="43"/>
      <c r="G194" s="39" t="s">
        <v>196</v>
      </c>
      <c r="H194" s="39"/>
      <c r="I194" s="10"/>
    </row>
    <row r="195" spans="1:9" ht="15">
      <c r="A195" s="65"/>
      <c r="B195" s="11"/>
      <c r="C195" s="8"/>
      <c r="D195" s="8"/>
      <c r="F195" s="31" t="s">
        <v>15</v>
      </c>
      <c r="G195" s="31" t="s">
        <v>15</v>
      </c>
      <c r="H195" s="31" t="s">
        <v>15</v>
      </c>
      <c r="I195" s="10"/>
    </row>
    <row r="196" spans="1:9" ht="15">
      <c r="A196" s="65"/>
      <c r="B196" s="11"/>
      <c r="C196" s="8" t="s">
        <v>197</v>
      </c>
      <c r="D196" s="8"/>
      <c r="E196" s="8"/>
      <c r="F196" s="31"/>
      <c r="G196" s="8"/>
      <c r="H196" s="8"/>
      <c r="I196" s="10"/>
    </row>
    <row r="197" spans="1:9" ht="15">
      <c r="A197" s="65"/>
      <c r="B197" s="11"/>
      <c r="C197" s="8"/>
      <c r="D197" s="8" t="s">
        <v>198</v>
      </c>
      <c r="E197" s="8"/>
      <c r="F197" s="31">
        <v>4623</v>
      </c>
      <c r="G197" s="39">
        <v>476</v>
      </c>
      <c r="H197" s="39">
        <v>32371</v>
      </c>
      <c r="I197" s="10"/>
    </row>
    <row r="198" spans="1:9" ht="15">
      <c r="A198" s="65"/>
      <c r="B198" s="11"/>
      <c r="C198" s="8"/>
      <c r="D198" s="8" t="s">
        <v>199</v>
      </c>
      <c r="E198" s="8"/>
      <c r="F198" s="31">
        <v>60</v>
      </c>
      <c r="G198" s="39">
        <v>225</v>
      </c>
      <c r="H198" s="39">
        <v>23438</v>
      </c>
      <c r="I198" s="10"/>
    </row>
    <row r="199" spans="1:9" ht="15">
      <c r="A199" s="65"/>
      <c r="B199" s="11"/>
      <c r="C199" s="8"/>
      <c r="D199" s="8" t="s">
        <v>200</v>
      </c>
      <c r="E199" s="8"/>
      <c r="F199" s="43" t="s">
        <v>26</v>
      </c>
      <c r="G199" s="39" t="s">
        <v>26</v>
      </c>
      <c r="H199" s="39">
        <v>2769</v>
      </c>
      <c r="I199" s="10"/>
    </row>
    <row r="200" spans="1:9" ht="15.75" thickBot="1">
      <c r="A200" s="65"/>
      <c r="B200" s="11"/>
      <c r="C200" s="8"/>
      <c r="D200" s="8"/>
      <c r="E200" s="8"/>
      <c r="F200" s="40">
        <f>SUM(F197:F199)</f>
        <v>4683</v>
      </c>
      <c r="G200" s="40">
        <f>SUM(G197:G199)</f>
        <v>701</v>
      </c>
      <c r="H200" s="40">
        <f>SUM(H197:H199)</f>
        <v>58578</v>
      </c>
      <c r="I200" s="10"/>
    </row>
    <row r="201" spans="1:9" ht="15.75" thickTop="1">
      <c r="A201" s="65"/>
      <c r="B201" s="11"/>
      <c r="C201" s="8"/>
      <c r="D201" s="8"/>
      <c r="E201" s="8"/>
      <c r="F201" s="39"/>
      <c r="G201" s="39"/>
      <c r="H201" s="39"/>
      <c r="I201" s="10"/>
    </row>
    <row r="202" spans="1:9" ht="15">
      <c r="A202" s="65"/>
      <c r="B202" s="11"/>
      <c r="C202" s="8" t="s">
        <v>201</v>
      </c>
      <c r="D202" s="8"/>
      <c r="E202" s="8"/>
      <c r="G202" s="8"/>
      <c r="H202" s="8"/>
      <c r="I202" s="10"/>
    </row>
    <row r="203" spans="1:9" ht="15">
      <c r="A203" s="65"/>
      <c r="B203" s="11"/>
      <c r="C203" s="8" t="s">
        <v>202</v>
      </c>
      <c r="D203" s="8"/>
      <c r="E203" s="8"/>
      <c r="G203" s="8"/>
      <c r="H203" s="8"/>
      <c r="I203" s="10"/>
    </row>
    <row r="204" spans="1:9" ht="15">
      <c r="A204" s="65"/>
      <c r="B204" s="8"/>
      <c r="C204" s="8"/>
      <c r="D204" s="8"/>
      <c r="E204" s="8"/>
      <c r="F204" s="45"/>
      <c r="G204" s="8"/>
      <c r="H204" s="8"/>
      <c r="I204" s="10"/>
    </row>
    <row r="205" spans="1:9" ht="15">
      <c r="A205" s="61" t="s">
        <v>110</v>
      </c>
      <c r="B205" s="11" t="s">
        <v>203</v>
      </c>
      <c r="C205" s="8"/>
      <c r="D205" s="8"/>
      <c r="E205" s="8"/>
      <c r="F205" s="45"/>
      <c r="G205" s="8"/>
      <c r="H205" s="8"/>
      <c r="I205" s="10"/>
    </row>
    <row r="206" spans="1:9" ht="15">
      <c r="A206" s="67"/>
      <c r="B206" s="68" t="s">
        <v>204</v>
      </c>
      <c r="C206" s="69"/>
      <c r="D206" s="69"/>
      <c r="E206" s="70"/>
      <c r="F206" s="69"/>
      <c r="G206" s="69"/>
      <c r="H206" s="69"/>
      <c r="I206" s="10"/>
    </row>
    <row r="207" spans="1:9" ht="15">
      <c r="A207" s="67"/>
      <c r="B207" s="68" t="s">
        <v>205</v>
      </c>
      <c r="C207" s="69"/>
      <c r="D207" s="69"/>
      <c r="E207" s="70"/>
      <c r="F207" s="69"/>
      <c r="G207" s="69"/>
      <c r="H207" s="69"/>
      <c r="I207" s="10"/>
    </row>
    <row r="208" spans="1:9" ht="15">
      <c r="A208" s="67"/>
      <c r="C208" s="8"/>
      <c r="D208" s="8"/>
      <c r="E208" s="44"/>
      <c r="F208" s="8"/>
      <c r="G208" s="8"/>
      <c r="H208" s="8"/>
      <c r="I208" s="10"/>
    </row>
    <row r="209" spans="1:9" ht="15">
      <c r="A209" s="71"/>
      <c r="B209" s="72"/>
      <c r="C209" s="24"/>
      <c r="D209" s="24"/>
      <c r="E209" s="73"/>
      <c r="F209" s="24"/>
      <c r="G209" s="24"/>
      <c r="H209" s="24"/>
      <c r="I209" s="41"/>
    </row>
    <row r="210" spans="1:9" ht="15">
      <c r="A210" s="74"/>
      <c r="B210" s="75"/>
      <c r="C210" s="27"/>
      <c r="D210" s="27"/>
      <c r="E210" s="76"/>
      <c r="F210" s="27"/>
      <c r="G210" s="27"/>
      <c r="H210" s="27"/>
      <c r="I210" s="27"/>
    </row>
    <row r="211" spans="1:9" ht="15">
      <c r="A211" s="77"/>
      <c r="B211" s="72"/>
      <c r="C211" s="24"/>
      <c r="D211" s="24"/>
      <c r="E211" s="73"/>
      <c r="F211" s="24"/>
      <c r="G211" s="24"/>
      <c r="H211" s="24"/>
      <c r="I211" s="24"/>
    </row>
    <row r="212" spans="1:9" ht="15">
      <c r="A212" s="78"/>
      <c r="B212" s="27"/>
      <c r="C212" s="27"/>
      <c r="D212" s="27"/>
      <c r="E212" s="27"/>
      <c r="F212" s="27"/>
      <c r="G212" s="27"/>
      <c r="H212" s="27"/>
      <c r="I212" s="52"/>
    </row>
    <row r="213" spans="1:9" ht="15">
      <c r="A213" s="65" t="s">
        <v>112</v>
      </c>
      <c r="B213" s="11" t="s">
        <v>114</v>
      </c>
      <c r="C213" s="8"/>
      <c r="D213" s="8"/>
      <c r="E213" s="8"/>
      <c r="F213" s="8"/>
      <c r="G213" s="8"/>
      <c r="H213" s="8"/>
      <c r="I213" s="10"/>
    </row>
    <row r="214" spans="1:9" ht="15">
      <c r="A214" s="65"/>
      <c r="B214" s="83" t="s">
        <v>206</v>
      </c>
      <c r="C214" s="84"/>
      <c r="D214" s="84"/>
      <c r="E214" s="84"/>
      <c r="F214" s="84"/>
      <c r="G214" s="84"/>
      <c r="H214" s="84"/>
      <c r="I214" s="10"/>
    </row>
    <row r="215" spans="1:9" ht="15">
      <c r="A215" s="65"/>
      <c r="B215" s="83" t="s">
        <v>222</v>
      </c>
      <c r="C215" s="84"/>
      <c r="D215" s="84"/>
      <c r="E215" s="84"/>
      <c r="F215" s="84"/>
      <c r="G215" s="84"/>
      <c r="H215" s="84"/>
      <c r="I215" s="10"/>
    </row>
    <row r="216" spans="1:9" ht="15">
      <c r="A216" s="65"/>
      <c r="B216" s="11" t="s">
        <v>223</v>
      </c>
      <c r="C216" s="8"/>
      <c r="D216" s="8"/>
      <c r="E216" s="8"/>
      <c r="F216" s="8"/>
      <c r="G216" s="8"/>
      <c r="H216" s="8"/>
      <c r="I216" s="10"/>
    </row>
    <row r="217" spans="1:9" ht="15">
      <c r="A217" s="61"/>
      <c r="B217" s="38"/>
      <c r="C217" s="8"/>
      <c r="D217" s="8"/>
      <c r="E217" s="8"/>
      <c r="F217" s="8"/>
      <c r="G217" s="8"/>
      <c r="H217" s="8"/>
      <c r="I217" s="10"/>
    </row>
    <row r="218" spans="1:9" ht="15">
      <c r="A218" s="65" t="s">
        <v>207</v>
      </c>
      <c r="B218" s="38" t="s">
        <v>208</v>
      </c>
      <c r="C218" s="8"/>
      <c r="D218" s="8"/>
      <c r="E218" s="11"/>
      <c r="F218" s="44"/>
      <c r="H218" s="8"/>
      <c r="I218" s="10"/>
    </row>
    <row r="219" spans="1:9" ht="15">
      <c r="A219" s="65"/>
      <c r="B219" s="38" t="s">
        <v>209</v>
      </c>
      <c r="C219" s="8"/>
      <c r="D219" s="8"/>
      <c r="E219" s="11"/>
      <c r="F219" s="44"/>
      <c r="H219" s="8"/>
      <c r="I219" s="10"/>
    </row>
    <row r="220" spans="1:9" ht="15">
      <c r="A220" s="65"/>
      <c r="B220" s="38" t="s">
        <v>210</v>
      </c>
      <c r="C220" s="8"/>
      <c r="D220" s="8"/>
      <c r="E220" s="11"/>
      <c r="F220" s="44"/>
      <c r="H220" s="8"/>
      <c r="I220" s="10"/>
    </row>
    <row r="221" spans="1:9" ht="15">
      <c r="A221" s="65"/>
      <c r="B221" s="38"/>
      <c r="C221" s="8"/>
      <c r="D221" s="8"/>
      <c r="E221" s="11"/>
      <c r="F221" s="44"/>
      <c r="H221" s="8"/>
      <c r="I221" s="10"/>
    </row>
    <row r="222" spans="1:9" ht="15">
      <c r="A222" s="65" t="s">
        <v>113</v>
      </c>
      <c r="B222" s="38" t="s">
        <v>102</v>
      </c>
      <c r="C222" s="8"/>
      <c r="D222" s="8"/>
      <c r="E222" s="11"/>
      <c r="F222" s="44"/>
      <c r="H222" s="8"/>
      <c r="I222" s="10"/>
    </row>
    <row r="223" spans="1:9" ht="15">
      <c r="A223" s="65"/>
      <c r="B223" s="38" t="s">
        <v>211</v>
      </c>
      <c r="C223" s="8"/>
      <c r="D223" s="8"/>
      <c r="E223" s="11"/>
      <c r="F223" s="44"/>
      <c r="H223" s="8"/>
      <c r="I223" s="10"/>
    </row>
    <row r="224" spans="1:9" ht="15">
      <c r="A224" s="65"/>
      <c r="B224" s="38"/>
      <c r="C224" s="8"/>
      <c r="D224" s="8"/>
      <c r="E224" s="8"/>
      <c r="F224" s="8"/>
      <c r="G224" s="8"/>
      <c r="H224" s="8"/>
      <c r="I224" s="10"/>
    </row>
    <row r="225" spans="1:9" ht="15">
      <c r="A225" s="61" t="s">
        <v>115</v>
      </c>
      <c r="B225" s="11" t="s">
        <v>116</v>
      </c>
      <c r="C225" s="8"/>
      <c r="D225" s="8"/>
      <c r="E225" s="8"/>
      <c r="F225" s="8"/>
      <c r="G225" s="8"/>
      <c r="H225" s="8"/>
      <c r="I225" s="10"/>
    </row>
    <row r="226" spans="1:9" ht="15">
      <c r="A226" s="65"/>
      <c r="B226" s="85" t="s">
        <v>212</v>
      </c>
      <c r="C226" s="86"/>
      <c r="D226" s="86"/>
      <c r="E226" s="86"/>
      <c r="F226" s="86"/>
      <c r="G226" s="86"/>
      <c r="H226" s="86"/>
      <c r="I226" s="10"/>
    </row>
    <row r="227" spans="1:9" ht="15">
      <c r="A227" s="65"/>
      <c r="B227" s="38" t="s">
        <v>213</v>
      </c>
      <c r="C227" s="8"/>
      <c r="D227" s="8"/>
      <c r="E227" s="8"/>
      <c r="F227" s="8"/>
      <c r="G227" s="8"/>
      <c r="H227" s="8"/>
      <c r="I227" s="10"/>
    </row>
    <row r="228" spans="1:9" ht="15">
      <c r="A228" s="61"/>
      <c r="B228" s="8"/>
      <c r="C228" s="8"/>
      <c r="D228" s="8"/>
      <c r="E228" s="8"/>
      <c r="F228" s="8"/>
      <c r="G228" s="8"/>
      <c r="H228" s="8"/>
      <c r="I228" s="10"/>
    </row>
    <row r="229" spans="1:9" ht="15">
      <c r="A229" s="65" t="s">
        <v>117</v>
      </c>
      <c r="B229" s="11" t="s">
        <v>118</v>
      </c>
      <c r="C229" s="8"/>
      <c r="D229" s="8"/>
      <c r="E229" s="8"/>
      <c r="F229" s="8"/>
      <c r="G229" s="8"/>
      <c r="H229" s="8"/>
      <c r="I229" s="10"/>
    </row>
    <row r="230" spans="1:9" ht="15">
      <c r="A230" s="65"/>
      <c r="B230" s="11" t="s">
        <v>119</v>
      </c>
      <c r="C230" s="8"/>
      <c r="D230" s="8"/>
      <c r="E230" s="8"/>
      <c r="F230" s="8"/>
      <c r="G230" s="8"/>
      <c r="H230" s="8"/>
      <c r="I230" s="10"/>
    </row>
    <row r="231" spans="1:9" ht="15">
      <c r="A231" s="65"/>
      <c r="B231" s="8"/>
      <c r="C231" s="8"/>
      <c r="D231" s="8"/>
      <c r="E231" s="8"/>
      <c r="F231" s="8"/>
      <c r="G231" s="8"/>
      <c r="H231" s="8"/>
      <c r="I231" s="10"/>
    </row>
    <row r="232" spans="1:9" ht="15">
      <c r="A232" s="61" t="s">
        <v>120</v>
      </c>
      <c r="B232" s="11" t="s">
        <v>121</v>
      </c>
      <c r="C232" s="8"/>
      <c r="D232" s="8"/>
      <c r="E232" s="8"/>
      <c r="F232" s="8"/>
      <c r="G232" s="8"/>
      <c r="H232" s="8"/>
      <c r="I232" s="10"/>
    </row>
    <row r="233" spans="1:9" ht="15">
      <c r="A233" s="65"/>
      <c r="B233" s="11" t="s">
        <v>17</v>
      </c>
      <c r="C233" s="8" t="s">
        <v>33</v>
      </c>
      <c r="D233" s="8" t="s">
        <v>214</v>
      </c>
      <c r="E233" s="8"/>
      <c r="F233" s="8"/>
      <c r="G233" s="8"/>
      <c r="H233" s="8"/>
      <c r="I233" s="10"/>
    </row>
    <row r="234" spans="1:9" ht="15">
      <c r="A234" s="65"/>
      <c r="B234" s="11"/>
      <c r="C234" s="8" t="s">
        <v>123</v>
      </c>
      <c r="D234" s="8" t="s">
        <v>122</v>
      </c>
      <c r="E234" s="8"/>
      <c r="F234" s="8"/>
      <c r="G234" s="8"/>
      <c r="H234" s="8"/>
      <c r="I234" s="10"/>
    </row>
    <row r="235" spans="1:9" ht="15">
      <c r="A235" s="65"/>
      <c r="B235" s="11"/>
      <c r="C235" s="8" t="s">
        <v>124</v>
      </c>
      <c r="D235" s="8" t="s">
        <v>215</v>
      </c>
      <c r="E235" s="8"/>
      <c r="F235" s="8"/>
      <c r="G235" s="8"/>
      <c r="H235" s="8"/>
      <c r="I235" s="10"/>
    </row>
    <row r="236" spans="1:9" ht="15">
      <c r="A236" s="65"/>
      <c r="B236" s="11"/>
      <c r="C236" s="47" t="s">
        <v>216</v>
      </c>
      <c r="D236" s="47" t="s">
        <v>217</v>
      </c>
      <c r="E236" s="8"/>
      <c r="F236" s="8"/>
      <c r="G236" s="8"/>
      <c r="H236" s="8"/>
      <c r="I236" s="10"/>
    </row>
    <row r="237" spans="1:9" ht="15">
      <c r="A237" s="65"/>
      <c r="B237" s="8"/>
      <c r="C237" s="47" t="s">
        <v>218</v>
      </c>
      <c r="D237" s="8" t="s">
        <v>219</v>
      </c>
      <c r="E237" s="8"/>
      <c r="F237" s="8"/>
      <c r="G237" s="8"/>
      <c r="H237" s="8"/>
      <c r="I237" s="10"/>
    </row>
    <row r="238" spans="1:9" ht="15">
      <c r="A238" s="65"/>
      <c r="B238" s="8"/>
      <c r="D238" s="8" t="s">
        <v>220</v>
      </c>
      <c r="E238" s="8"/>
      <c r="F238" s="8"/>
      <c r="G238" s="8"/>
      <c r="H238" s="8"/>
      <c r="I238" s="10"/>
    </row>
    <row r="239" spans="1:9" ht="15">
      <c r="A239" s="65"/>
      <c r="B239" s="8" t="s">
        <v>18</v>
      </c>
      <c r="D239" s="47" t="s">
        <v>221</v>
      </c>
      <c r="E239" s="8"/>
      <c r="F239" s="8"/>
      <c r="G239" s="8"/>
      <c r="H239" s="8"/>
      <c r="I239" s="10"/>
    </row>
    <row r="240" spans="1:9" ht="15">
      <c r="A240" s="65"/>
      <c r="B240" s="8"/>
      <c r="D240" s="8"/>
      <c r="E240" s="8"/>
      <c r="F240" s="8"/>
      <c r="G240" s="8"/>
      <c r="H240" s="8"/>
      <c r="I240" s="10"/>
    </row>
    <row r="241" spans="1:9" ht="15">
      <c r="A241" s="65"/>
      <c r="C241" s="4"/>
      <c r="D241" s="8" t="s">
        <v>125</v>
      </c>
      <c r="E241" s="8"/>
      <c r="F241" s="8"/>
      <c r="G241" s="8"/>
      <c r="H241" s="8"/>
      <c r="I241" s="10"/>
    </row>
    <row r="242" spans="1:9" ht="15">
      <c r="A242" s="65"/>
      <c r="D242" s="8"/>
      <c r="E242" s="8"/>
      <c r="F242" s="8"/>
      <c r="G242" s="8"/>
      <c r="H242" s="8"/>
      <c r="I242" s="10"/>
    </row>
    <row r="243" spans="1:9" ht="15">
      <c r="A243" s="65"/>
      <c r="D243" s="8" t="s">
        <v>126</v>
      </c>
      <c r="E243" s="8"/>
      <c r="F243" s="8"/>
      <c r="G243" s="8"/>
      <c r="H243" s="8"/>
      <c r="I243" s="10"/>
    </row>
    <row r="244" spans="1:9" ht="15">
      <c r="A244" s="65"/>
      <c r="D244" s="8" t="s">
        <v>127</v>
      </c>
      <c r="E244" s="8"/>
      <c r="F244" s="8"/>
      <c r="G244" s="8"/>
      <c r="H244" s="8"/>
      <c r="I244" s="10"/>
    </row>
    <row r="245" spans="1:9" ht="15">
      <c r="A245" s="79"/>
      <c r="D245" s="48">
        <v>37036</v>
      </c>
      <c r="E245" s="8"/>
      <c r="F245" s="8"/>
      <c r="G245" s="8"/>
      <c r="H245" s="8"/>
      <c r="I245" s="10"/>
    </row>
    <row r="246" spans="1:9" ht="15">
      <c r="A246" s="79"/>
      <c r="D246" s="48" t="s">
        <v>128</v>
      </c>
      <c r="E246" s="8"/>
      <c r="F246" s="8"/>
      <c r="G246" s="8"/>
      <c r="H246" s="8"/>
      <c r="I246" s="10"/>
    </row>
    <row r="247" spans="1:9" ht="15">
      <c r="A247" s="80"/>
      <c r="B247" s="24"/>
      <c r="C247" s="24"/>
      <c r="D247" s="24"/>
      <c r="E247" s="24"/>
      <c r="F247" s="24"/>
      <c r="G247" s="24"/>
      <c r="H247" s="24"/>
      <c r="I247" s="41"/>
    </row>
    <row r="248" spans="1:9" ht="15">
      <c r="A248" s="81"/>
      <c r="D248" s="4"/>
      <c r="E248" s="4"/>
      <c r="F248" s="4"/>
      <c r="G248" s="4"/>
      <c r="H248" s="4"/>
      <c r="I248" s="4"/>
    </row>
    <row r="249" spans="1:8" ht="15">
      <c r="A249" s="82"/>
      <c r="H249" s="8"/>
    </row>
    <row r="250" spans="1:8" ht="15">
      <c r="A250" s="82"/>
      <c r="H250" s="8"/>
    </row>
    <row r="251" spans="1:8" ht="15">
      <c r="A251" s="82"/>
      <c r="H251" s="8"/>
    </row>
    <row r="252" spans="1:8" ht="15">
      <c r="A252" s="82"/>
      <c r="H252" s="8"/>
    </row>
    <row r="253" spans="1:8" ht="15">
      <c r="A253" s="82"/>
      <c r="H253" s="8"/>
    </row>
    <row r="254" spans="1:8" ht="15">
      <c r="A254" s="82"/>
      <c r="H254" s="8"/>
    </row>
    <row r="255" spans="1:8" ht="15">
      <c r="A255" s="82"/>
      <c r="H255" s="8"/>
    </row>
    <row r="256" spans="1:8" ht="15">
      <c r="A256" s="82"/>
      <c r="H256" s="8"/>
    </row>
    <row r="257" spans="1:8" ht="15">
      <c r="A257" s="82"/>
      <c r="H257" s="8"/>
    </row>
    <row r="258" spans="1:8" ht="15">
      <c r="A258" s="82"/>
      <c r="H258" s="8"/>
    </row>
    <row r="259" spans="1:8" ht="15">
      <c r="A259" s="82"/>
      <c r="H259" s="8"/>
    </row>
    <row r="260" spans="1:8" ht="15">
      <c r="A260" s="82"/>
      <c r="H260" s="8"/>
    </row>
    <row r="261" spans="1:8" ht="15">
      <c r="A261" s="82"/>
      <c r="H261" s="8"/>
    </row>
    <row r="262" spans="1:8" ht="15">
      <c r="A262" s="82"/>
      <c r="H262" s="8"/>
    </row>
    <row r="263" spans="1:8" ht="15">
      <c r="A263" s="82"/>
      <c r="H263" s="8"/>
    </row>
    <row r="264" spans="1:8" ht="15">
      <c r="A264" s="82"/>
      <c r="H264" s="8"/>
    </row>
    <row r="265" spans="1:8" ht="15">
      <c r="A265" s="82"/>
      <c r="H265" s="8"/>
    </row>
    <row r="266" spans="1:8" ht="15">
      <c r="A266" s="82"/>
      <c r="H266" s="8"/>
    </row>
    <row r="267" spans="1:8" ht="15">
      <c r="A267" s="82"/>
      <c r="H267" s="8"/>
    </row>
    <row r="268" spans="1:8" ht="15">
      <c r="A268" s="82"/>
      <c r="H268" s="8"/>
    </row>
    <row r="269" spans="1:8" ht="15">
      <c r="A269" s="82"/>
      <c r="H269" s="8"/>
    </row>
    <row r="270" spans="1:8" ht="15">
      <c r="A270" s="82"/>
      <c r="H270" s="8"/>
    </row>
    <row r="271" spans="1:8" ht="15">
      <c r="A271" s="82"/>
      <c r="H271" s="8"/>
    </row>
    <row r="272" spans="1:8" ht="15">
      <c r="A272" s="82"/>
      <c r="H272" s="8"/>
    </row>
    <row r="273" spans="1:8" ht="15">
      <c r="A273" s="82"/>
      <c r="H273" s="8"/>
    </row>
    <row r="274" spans="1:8" ht="15">
      <c r="A274" s="82"/>
      <c r="H274" s="8"/>
    </row>
    <row r="275" spans="1:8" ht="15">
      <c r="A275" s="82"/>
      <c r="H275" s="8"/>
    </row>
    <row r="276" spans="1:8" ht="15">
      <c r="A276" s="82"/>
      <c r="H276" s="8"/>
    </row>
    <row r="277" spans="1:8" ht="15">
      <c r="A277" s="82"/>
      <c r="H277" s="8"/>
    </row>
    <row r="278" spans="1:8" ht="15">
      <c r="A278" s="82"/>
      <c r="H278" s="8"/>
    </row>
    <row r="279" spans="1:8" ht="15">
      <c r="A279" s="82"/>
      <c r="H279" s="8"/>
    </row>
    <row r="280" spans="1:8" ht="15">
      <c r="A280" s="82"/>
      <c r="H280" s="8"/>
    </row>
    <row r="281" spans="1:8" ht="15">
      <c r="A281" s="82"/>
      <c r="H281" s="8"/>
    </row>
    <row r="282" spans="1:8" ht="15">
      <c r="A282" s="82"/>
      <c r="H282" s="8"/>
    </row>
    <row r="283" spans="1:8" ht="15">
      <c r="A283" s="82"/>
      <c r="H283" s="8"/>
    </row>
    <row r="284" spans="1:8" ht="15">
      <c r="A284" s="82"/>
      <c r="H284" s="8"/>
    </row>
    <row r="285" spans="1:8" ht="15">
      <c r="A285" s="82"/>
      <c r="H285" s="8"/>
    </row>
    <row r="286" spans="1:8" ht="15">
      <c r="A286" s="82"/>
      <c r="H286" s="8"/>
    </row>
    <row r="287" spans="1:8" ht="15">
      <c r="A287" s="82"/>
      <c r="H287" s="8"/>
    </row>
    <row r="288" spans="1:8" ht="15">
      <c r="A288" s="82"/>
      <c r="H288" s="8"/>
    </row>
    <row r="289" spans="1:8" ht="15">
      <c r="A289" s="82"/>
      <c r="H289" s="8"/>
    </row>
    <row r="290" spans="1:8" ht="15">
      <c r="A290" s="82"/>
      <c r="H290" s="8"/>
    </row>
    <row r="291" spans="1:8" ht="15">
      <c r="A291" s="82"/>
      <c r="H291" s="8"/>
    </row>
    <row r="292" spans="1:8" ht="15">
      <c r="A292" s="82"/>
      <c r="H292" s="8"/>
    </row>
    <row r="293" spans="1:8" ht="15">
      <c r="A293" s="82"/>
      <c r="H293" s="8"/>
    </row>
    <row r="294" spans="1:8" ht="15">
      <c r="A294" s="82"/>
      <c r="H294" s="8"/>
    </row>
    <row r="295" spans="1:8" ht="15">
      <c r="A295" s="82"/>
      <c r="H295" s="8"/>
    </row>
    <row r="296" spans="1:8" ht="15">
      <c r="A296" s="82"/>
      <c r="H296" s="8"/>
    </row>
    <row r="297" spans="1:8" ht="15">
      <c r="A297" s="82"/>
      <c r="H297" s="8"/>
    </row>
    <row r="298" spans="1:8" ht="15">
      <c r="A298" s="82"/>
      <c r="H298" s="8"/>
    </row>
    <row r="299" spans="1:8" ht="15">
      <c r="A299" s="82"/>
      <c r="H299" s="8"/>
    </row>
    <row r="300" spans="1:8" ht="15">
      <c r="A300" s="82"/>
      <c r="H300" s="8"/>
    </row>
    <row r="301" spans="1:8" ht="15">
      <c r="A301" s="82"/>
      <c r="H301" s="8"/>
    </row>
    <row r="302" spans="1:8" ht="15">
      <c r="A302" s="82"/>
      <c r="H302" s="8"/>
    </row>
    <row r="303" spans="1:8" ht="15">
      <c r="A303" s="82"/>
      <c r="H303" s="8"/>
    </row>
    <row r="304" spans="1:8" ht="15">
      <c r="A304" s="82"/>
      <c r="H304" s="8"/>
    </row>
    <row r="305" spans="1:8" ht="15">
      <c r="A305" s="82"/>
      <c r="H305" s="8"/>
    </row>
    <row r="306" spans="1:8" ht="15">
      <c r="A306" s="82"/>
      <c r="H306" s="8"/>
    </row>
    <row r="307" spans="1:8" ht="15">
      <c r="A307" s="82"/>
      <c r="H307" s="8"/>
    </row>
    <row r="308" spans="1:8" ht="15">
      <c r="A308" s="82"/>
      <c r="H308" s="8"/>
    </row>
    <row r="309" spans="1:8" ht="15">
      <c r="A309" s="82"/>
      <c r="H309" s="8"/>
    </row>
    <row r="310" spans="1:8" ht="15">
      <c r="A310" s="82"/>
      <c r="H310" s="8"/>
    </row>
    <row r="311" spans="1:8" ht="15">
      <c r="A311" s="82"/>
      <c r="H311" s="8"/>
    </row>
    <row r="312" spans="1:8" ht="15">
      <c r="A312" s="82"/>
      <c r="H312" s="8"/>
    </row>
    <row r="313" spans="1:8" ht="15">
      <c r="A313" s="82"/>
      <c r="H313" s="8"/>
    </row>
    <row r="314" spans="1:8" ht="15">
      <c r="A314" s="82"/>
      <c r="H314" s="8"/>
    </row>
    <row r="315" spans="1:8" ht="15">
      <c r="A315" s="82"/>
      <c r="H315" s="8"/>
    </row>
    <row r="316" spans="1:8" ht="15">
      <c r="A316" s="82"/>
      <c r="H316" s="8"/>
    </row>
    <row r="317" spans="1:8" ht="15">
      <c r="A317" s="82"/>
      <c r="H317" s="8"/>
    </row>
    <row r="318" spans="1:8" ht="15">
      <c r="A318" s="82"/>
      <c r="H318" s="8"/>
    </row>
    <row r="319" spans="1:8" ht="15">
      <c r="A319" s="82"/>
      <c r="H319" s="8"/>
    </row>
    <row r="320" spans="1:8" ht="15">
      <c r="A320" s="82"/>
      <c r="H320" s="8"/>
    </row>
    <row r="321" spans="1:8" ht="15">
      <c r="A321" s="82"/>
      <c r="H321" s="8"/>
    </row>
    <row r="322" spans="1:8" ht="15">
      <c r="A322" s="82"/>
      <c r="H322" s="8"/>
    </row>
    <row r="323" spans="1:8" ht="15">
      <c r="A323" s="82"/>
      <c r="H323" s="8"/>
    </row>
    <row r="324" spans="1:8" ht="15">
      <c r="A324" s="82"/>
      <c r="H324" s="8"/>
    </row>
    <row r="325" spans="1:8" ht="15">
      <c r="A325" s="82"/>
      <c r="H325" s="8"/>
    </row>
    <row r="326" spans="1:8" ht="15">
      <c r="A326" s="82"/>
      <c r="H326" s="8"/>
    </row>
    <row r="327" spans="1:8" ht="15">
      <c r="A327" s="82"/>
      <c r="H327" s="8"/>
    </row>
    <row r="328" spans="1:8" ht="15">
      <c r="A328" s="82"/>
      <c r="H328" s="8"/>
    </row>
    <row r="329" spans="1:8" ht="15">
      <c r="A329" s="82"/>
      <c r="H329" s="8"/>
    </row>
    <row r="330" spans="1:8" ht="15">
      <c r="A330" s="82"/>
      <c r="H330" s="8"/>
    </row>
    <row r="331" spans="1:8" ht="15">
      <c r="A331" s="82"/>
      <c r="H331" s="8"/>
    </row>
    <row r="332" spans="1:8" ht="15">
      <c r="A332" s="82"/>
      <c r="H332" s="8"/>
    </row>
    <row r="333" spans="1:8" ht="15">
      <c r="A333" s="82"/>
      <c r="H333" s="8"/>
    </row>
    <row r="334" spans="1:8" ht="15">
      <c r="A334" s="82"/>
      <c r="H334" s="8"/>
    </row>
    <row r="335" spans="1:8" ht="15">
      <c r="A335" s="82"/>
      <c r="H335" s="8"/>
    </row>
    <row r="336" spans="1:8" ht="15">
      <c r="A336" s="82"/>
      <c r="H336" s="8"/>
    </row>
    <row r="337" spans="1:8" ht="15">
      <c r="A337" s="82"/>
      <c r="H337" s="8"/>
    </row>
    <row r="338" spans="1:8" ht="15">
      <c r="A338" s="82"/>
      <c r="H338" s="8"/>
    </row>
    <row r="339" spans="1:8" ht="15">
      <c r="A339" s="82"/>
      <c r="H339" s="8"/>
    </row>
    <row r="340" spans="1:8" ht="15">
      <c r="A340" s="82"/>
      <c r="H340" s="8"/>
    </row>
    <row r="341" spans="1:8" ht="15">
      <c r="A341" s="82"/>
      <c r="H341" s="8"/>
    </row>
    <row r="342" spans="1:8" ht="15">
      <c r="A342" s="82"/>
      <c r="H342" s="8"/>
    </row>
    <row r="343" spans="1:8" ht="15">
      <c r="A343" s="82"/>
      <c r="H343" s="8"/>
    </row>
    <row r="344" spans="1:8" ht="15">
      <c r="A344" s="82"/>
      <c r="H344" s="8"/>
    </row>
    <row r="345" spans="1:8" ht="15">
      <c r="A345" s="82"/>
      <c r="H345" s="8"/>
    </row>
    <row r="346" spans="1:8" ht="15">
      <c r="A346" s="82"/>
      <c r="H346" s="8"/>
    </row>
    <row r="347" spans="1:8" ht="15">
      <c r="A347" s="82"/>
      <c r="H347" s="8"/>
    </row>
    <row r="348" spans="1:8" ht="15">
      <c r="A348" s="82"/>
      <c r="H348" s="8"/>
    </row>
    <row r="349" spans="1:8" ht="15">
      <c r="A349" s="82"/>
      <c r="H349" s="8"/>
    </row>
    <row r="350" spans="1:8" ht="15">
      <c r="A350" s="82"/>
      <c r="H350" s="8"/>
    </row>
    <row r="351" spans="1:8" ht="15">
      <c r="A351" s="82"/>
      <c r="H351" s="8"/>
    </row>
    <row r="352" spans="1:8" ht="15">
      <c r="A352" s="82"/>
      <c r="H352" s="8"/>
    </row>
    <row r="353" spans="1:8" ht="15">
      <c r="A353" s="82"/>
      <c r="H353" s="8"/>
    </row>
    <row r="354" spans="1:8" ht="15">
      <c r="A354" s="82"/>
      <c r="H354" s="8"/>
    </row>
    <row r="355" spans="1:8" ht="15">
      <c r="A355" s="82"/>
      <c r="H355" s="8"/>
    </row>
    <row r="356" spans="1:8" ht="15">
      <c r="A356" s="82"/>
      <c r="H356" s="8"/>
    </row>
    <row r="357" ht="15">
      <c r="H357" s="8"/>
    </row>
    <row r="358" ht="15">
      <c r="H358" s="8"/>
    </row>
    <row r="359" ht="15">
      <c r="H359" s="8"/>
    </row>
    <row r="360" ht="15">
      <c r="H360" s="8"/>
    </row>
    <row r="361" ht="15">
      <c r="H361" s="8"/>
    </row>
    <row r="362" ht="15">
      <c r="H362" s="8"/>
    </row>
    <row r="363" ht="15">
      <c r="H363" s="8"/>
    </row>
    <row r="364" ht="15">
      <c r="H364" s="8"/>
    </row>
    <row r="365" ht="15">
      <c r="H365" s="8"/>
    </row>
    <row r="366" ht="15">
      <c r="H366" s="8"/>
    </row>
    <row r="367" ht="15">
      <c r="H367" s="8"/>
    </row>
    <row r="368" ht="15">
      <c r="H368" s="8"/>
    </row>
    <row r="369" ht="15">
      <c r="H369" s="8"/>
    </row>
    <row r="370" ht="15">
      <c r="H370" s="8"/>
    </row>
    <row r="371" ht="15">
      <c r="H371" s="8"/>
    </row>
    <row r="372" ht="15">
      <c r="H372" s="8"/>
    </row>
    <row r="373" ht="15">
      <c r="H373" s="8"/>
    </row>
    <row r="374" ht="15">
      <c r="H374" s="8"/>
    </row>
    <row r="375" ht="15">
      <c r="H375" s="8"/>
    </row>
    <row r="376" ht="15">
      <c r="H376" s="8"/>
    </row>
    <row r="377" ht="15">
      <c r="H377" s="8"/>
    </row>
    <row r="378" ht="15">
      <c r="H378" s="8"/>
    </row>
    <row r="379" ht="15">
      <c r="H379" s="8"/>
    </row>
    <row r="380" ht="15">
      <c r="H380" s="8"/>
    </row>
    <row r="381" ht="15">
      <c r="H381" s="8"/>
    </row>
    <row r="382" ht="15">
      <c r="H382" s="8"/>
    </row>
    <row r="383" ht="15">
      <c r="H383" s="8"/>
    </row>
    <row r="384" ht="15">
      <c r="H384" s="8"/>
    </row>
    <row r="385" ht="15">
      <c r="H385" s="8"/>
    </row>
    <row r="386" ht="15">
      <c r="H386" s="8"/>
    </row>
    <row r="387" ht="15">
      <c r="H387" s="8"/>
    </row>
    <row r="388" ht="15">
      <c r="H388" s="8"/>
    </row>
    <row r="389" ht="15">
      <c r="H389" s="8"/>
    </row>
    <row r="390" ht="15">
      <c r="H390" s="8"/>
    </row>
    <row r="391" ht="15">
      <c r="H391" s="8"/>
    </row>
    <row r="392" ht="15">
      <c r="H392" s="8"/>
    </row>
    <row r="393" ht="15">
      <c r="H393" s="8"/>
    </row>
    <row r="394" ht="15">
      <c r="H394" s="8"/>
    </row>
    <row r="395" ht="15">
      <c r="H395" s="8"/>
    </row>
    <row r="396" ht="15">
      <c r="H396" s="8"/>
    </row>
    <row r="397" ht="15">
      <c r="H397" s="8"/>
    </row>
    <row r="398" ht="15">
      <c r="H398" s="8"/>
    </row>
    <row r="399" ht="15">
      <c r="H399" s="8"/>
    </row>
    <row r="400" ht="15">
      <c r="H400" s="8"/>
    </row>
    <row r="401" ht="15">
      <c r="H401" s="8"/>
    </row>
    <row r="402" ht="15">
      <c r="H402" s="8"/>
    </row>
    <row r="403" ht="15">
      <c r="H403" s="8"/>
    </row>
    <row r="404" ht="15">
      <c r="H404" s="8"/>
    </row>
    <row r="405" ht="15">
      <c r="H405" s="8"/>
    </row>
    <row r="406" ht="15">
      <c r="H406" s="8"/>
    </row>
    <row r="407" ht="15">
      <c r="H407" s="8"/>
    </row>
    <row r="408" ht="15">
      <c r="H408" s="8"/>
    </row>
    <row r="409" ht="15">
      <c r="H409" s="8"/>
    </row>
    <row r="410" ht="15">
      <c r="H410" s="8"/>
    </row>
    <row r="411" ht="15">
      <c r="H411" s="8"/>
    </row>
    <row r="412" ht="15">
      <c r="H412" s="8"/>
    </row>
    <row r="413" ht="15">
      <c r="H413" s="8"/>
    </row>
    <row r="414" ht="15">
      <c r="H414" s="8"/>
    </row>
    <row r="415" ht="15">
      <c r="H415" s="8"/>
    </row>
    <row r="416" ht="15">
      <c r="H416" s="8"/>
    </row>
    <row r="417" ht="15">
      <c r="H417" s="8"/>
    </row>
    <row r="418" ht="15">
      <c r="H418" s="8"/>
    </row>
    <row r="419" ht="15">
      <c r="H419" s="8"/>
    </row>
    <row r="420" ht="15">
      <c r="H420" s="8"/>
    </row>
    <row r="421" ht="15">
      <c r="H421" s="8"/>
    </row>
    <row r="422" ht="15">
      <c r="H422" s="8"/>
    </row>
    <row r="423" ht="15">
      <c r="H423" s="8"/>
    </row>
    <row r="424" ht="15">
      <c r="H424" s="8"/>
    </row>
    <row r="425" ht="15">
      <c r="H425" s="8"/>
    </row>
    <row r="426" ht="15">
      <c r="H426" s="8"/>
    </row>
    <row r="427" ht="15">
      <c r="H427" s="8"/>
    </row>
    <row r="428" ht="15">
      <c r="H428" s="8"/>
    </row>
    <row r="429" ht="15">
      <c r="H429" s="8"/>
    </row>
    <row r="430" ht="15">
      <c r="H430" s="8"/>
    </row>
    <row r="431" ht="15">
      <c r="H431" s="8"/>
    </row>
    <row r="432" ht="15">
      <c r="H432" s="8"/>
    </row>
    <row r="433" ht="15">
      <c r="H433" s="8"/>
    </row>
    <row r="434" ht="15">
      <c r="H434" s="8"/>
    </row>
    <row r="435" ht="15">
      <c r="H435" s="8"/>
    </row>
    <row r="436" ht="15">
      <c r="H436" s="8"/>
    </row>
    <row r="437" ht="15">
      <c r="H437" s="8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  <row r="457" ht="15">
      <c r="H457" s="8"/>
    </row>
    <row r="458" ht="15">
      <c r="H458" s="8"/>
    </row>
    <row r="459" ht="15">
      <c r="H459" s="8"/>
    </row>
    <row r="460" ht="15">
      <c r="H460" s="8"/>
    </row>
    <row r="461" ht="15">
      <c r="H461" s="8"/>
    </row>
    <row r="462" ht="15">
      <c r="H462" s="8"/>
    </row>
    <row r="463" ht="15">
      <c r="H463" s="8"/>
    </row>
    <row r="464" ht="15">
      <c r="H464" s="8"/>
    </row>
    <row r="465" ht="15">
      <c r="H465" s="8"/>
    </row>
    <row r="466" ht="15">
      <c r="H466" s="8"/>
    </row>
    <row r="467" ht="15">
      <c r="H467" s="8"/>
    </row>
    <row r="468" ht="15">
      <c r="H468" s="8"/>
    </row>
    <row r="469" ht="15">
      <c r="H469" s="8"/>
    </row>
    <row r="470" ht="15">
      <c r="H470" s="8"/>
    </row>
    <row r="471" ht="15">
      <c r="H471" s="8"/>
    </row>
    <row r="472" ht="15">
      <c r="H472" s="8"/>
    </row>
    <row r="473" ht="15">
      <c r="H473" s="8"/>
    </row>
    <row r="474" ht="15">
      <c r="H474" s="8"/>
    </row>
    <row r="475" ht="15">
      <c r="H475" s="8"/>
    </row>
    <row r="476" ht="15">
      <c r="H476" s="8"/>
    </row>
    <row r="477" ht="15">
      <c r="H477" s="8"/>
    </row>
    <row r="478" ht="15">
      <c r="H478" s="8"/>
    </row>
    <row r="479" ht="15">
      <c r="H479" s="8"/>
    </row>
    <row r="480" ht="15">
      <c r="H480" s="8"/>
    </row>
    <row r="481" ht="15">
      <c r="H481" s="8"/>
    </row>
    <row r="482" ht="15">
      <c r="H482" s="8"/>
    </row>
    <row r="483" ht="15">
      <c r="H483" s="8"/>
    </row>
    <row r="484" ht="15">
      <c r="H484" s="8"/>
    </row>
    <row r="485" ht="15">
      <c r="H485" s="8"/>
    </row>
    <row r="486" ht="15">
      <c r="H486" s="8"/>
    </row>
    <row r="487" ht="15">
      <c r="H487" s="8"/>
    </row>
    <row r="488" ht="15">
      <c r="H488" s="8"/>
    </row>
    <row r="489" ht="15">
      <c r="H489" s="8"/>
    </row>
    <row r="490" ht="15">
      <c r="H490" s="8"/>
    </row>
    <row r="491" ht="15">
      <c r="H491" s="8"/>
    </row>
    <row r="492" ht="15">
      <c r="H492" s="8"/>
    </row>
    <row r="493" ht="15">
      <c r="H493" s="8"/>
    </row>
    <row r="494" ht="15">
      <c r="H494" s="8"/>
    </row>
    <row r="495" ht="15">
      <c r="H495" s="8"/>
    </row>
    <row r="496" ht="15">
      <c r="H496" s="8"/>
    </row>
    <row r="497" ht="15">
      <c r="H497" s="8"/>
    </row>
    <row r="498" ht="15">
      <c r="H498" s="8"/>
    </row>
    <row r="499" ht="15">
      <c r="H499" s="8"/>
    </row>
    <row r="500" ht="15">
      <c r="H500" s="8"/>
    </row>
    <row r="501" ht="15">
      <c r="H501" s="8"/>
    </row>
    <row r="502" ht="15">
      <c r="H502" s="8"/>
    </row>
    <row r="503" ht="15">
      <c r="H503" s="8"/>
    </row>
    <row r="504" ht="15">
      <c r="H504" s="8"/>
    </row>
    <row r="505" ht="15">
      <c r="H505" s="8"/>
    </row>
    <row r="506" ht="15">
      <c r="H506" s="8"/>
    </row>
    <row r="507" ht="15">
      <c r="H507" s="8"/>
    </row>
    <row r="508" ht="15">
      <c r="H508" s="8"/>
    </row>
    <row r="509" ht="15">
      <c r="H509" s="8"/>
    </row>
    <row r="510" ht="15">
      <c r="H510" s="8"/>
    </row>
    <row r="511" ht="15">
      <c r="H511" s="8"/>
    </row>
    <row r="512" ht="15">
      <c r="H512" s="8"/>
    </row>
    <row r="513" ht="15">
      <c r="H513" s="8"/>
    </row>
    <row r="514" ht="15">
      <c r="H514" s="8"/>
    </row>
    <row r="515" ht="15">
      <c r="H515" s="8"/>
    </row>
    <row r="516" ht="15">
      <c r="H516" s="8"/>
    </row>
    <row r="517" ht="15">
      <c r="H517" s="8"/>
    </row>
    <row r="518" ht="15">
      <c r="H518" s="8"/>
    </row>
    <row r="519" ht="15">
      <c r="H519" s="8"/>
    </row>
    <row r="520" ht="15">
      <c r="H520" s="8"/>
    </row>
    <row r="521" ht="15">
      <c r="H521" s="8"/>
    </row>
    <row r="522" ht="15">
      <c r="H522" s="8"/>
    </row>
    <row r="523" ht="15">
      <c r="H523" s="8"/>
    </row>
    <row r="524" ht="15">
      <c r="H524" s="8"/>
    </row>
  </sheetData>
  <mergeCells count="3">
    <mergeCell ref="B214:H214"/>
    <mergeCell ref="B215:H215"/>
    <mergeCell ref="B226:H226"/>
  </mergeCells>
  <printOptions horizontalCentered="1"/>
  <pageMargins left="0.71" right="0.27" top="0.49" bottom="0.36" header="0.35" footer="0.26"/>
  <pageSetup horizontalDpi="300" verticalDpi="300" orientation="portrait" paperSize="9" scale="65" r:id="rId1"/>
  <rowBreaks count="3" manualBreakCount="3">
    <brk id="75" max="9" man="1"/>
    <brk id="132" max="9" man="1"/>
    <brk id="2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Formosa Engineering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 4</dc:creator>
  <cp:keywords/>
  <dc:description/>
  <cp:lastModifiedBy>M &amp; C SERVICES SDN BHD</cp:lastModifiedBy>
  <cp:lastPrinted>2001-05-25T09:37:45Z</cp:lastPrinted>
  <dcterms:created xsi:type="dcterms:W3CDTF">1988-02-19T07:49:24Z</dcterms:created>
  <dcterms:modified xsi:type="dcterms:W3CDTF">2001-05-22T04:39:50Z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