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b sheet" sheetId="2" r:id="rId2"/>
    <sheet name="equity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<sst xmlns="http://schemas.openxmlformats.org/spreadsheetml/2006/main" count="487" uniqueCount="345">
  <si>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</si>
  <si>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</si>
  <si>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</si>
  <si>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</si>
  <si>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</si>
  <si>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</si>
  <si>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</si>
  <si>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</si>
  <si>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</si>
  <si>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</si>
  <si>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</si>
  <si>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</si>
  <si>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</si>
  <si>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</si>
  <si>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</si>
  <si>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</si>
  <si>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</si>
  <si>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</si>
  <si>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</si>
  <si>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</si>
  <si>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</si>
  <si>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</si>
  <si>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</si>
  <si>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</si>
  <si>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</si>
  <si>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</si>
  <si>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</si>
  <si>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</si>
  <si>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</si>
  <si>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</si>
  <si>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</si>
  <si>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</si>
  <si>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</si>
  <si>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</si>
  <si>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</si>
  <si>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</si>
  <si>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</si>
  <si>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</si>
  <si>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</si>
  <si>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</si>
  <si>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</si>
  <si>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</si>
  <si>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</si>
  <si>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</si>
  <si>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</si>
  <si>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</si>
  <si>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</si>
  <si>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</si>
  <si>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</si>
  <si>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</si>
  <si>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</si>
  <si>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</si>
  <si>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</si>
  <si>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</si>
  <si>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</si>
  <si>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</si>
  <si>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</si>
  <si>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</si>
  <si>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</si>
  <si>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</si>
  <si>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</si>
  <si>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</si>
  <si>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</si>
  <si>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</si>
  <si>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</si>
  <si>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</si>
  <si>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</si>
  <si>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</si>
  <si>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</si>
  <si>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</si>
  <si>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</si>
  <si>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</si>
  <si>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</si>
  <si>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</si>
  <si>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</si>
  <si>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</si>
  <si>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</si>
  <si>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</si>
  <si>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</si>
  <si>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</si>
  <si>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</si>
  <si>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</si>
  <si>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</si>
  <si>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</si>
  <si>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</si>
  <si>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</si>
  <si>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</si>
  <si>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</si>
  <si>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</si>
  <si>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</si>
  <si>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</si>
  <si>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</si>
  <si>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</si>
  <si>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</si>
  <si>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</si>
  <si>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</si>
  <si>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</si>
  <si>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</si>
  <si>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</si>
  <si>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</si>
  <si>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</si>
  <si>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</si>
  <si>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</si>
  <si>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</si>
  <si>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</si>
  <si>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</si>
  <si>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</si>
  <si>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</si>
  <si>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</si>
  <si>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</si>
  <si>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</si>
  <si>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</si>
  <si>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</si>
  <si>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</si>
  <si>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</si>
  <si>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</si>
  <si>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</si>
  <si>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</si>
  <si>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</si>
  <si>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</si>
  <si>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</si>
  <si>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</si>
  <si>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</si>
  <si>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</si>
  <si>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</si>
  <si>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</si>
  <si>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</si>
  <si>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</si>
  <si>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</si>
  <si>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</si>
  <si>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</si>
  <si>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</si>
  <si>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</si>
  <si>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</si>
  <si>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</si>
  <si>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</si>
  <si>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</si>
  <si>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</si>
  <si>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</si>
  <si>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</si>
  <si>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</si>
  <si>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</si>
  <si>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</si>
  <si>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</si>
  <si>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</si>
  <si>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</si>
  <si>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facilities granted to subsidiaries amounted to RM 114.5 million as at the date of this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</si>
  <si>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</si>
  <si>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</si>
  <si>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</si>
  <si>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</si>
  <si>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</si>
  <si>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</si>
  <si>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</si>
  <si>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</si>
  <si>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</si>
  <si>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</si>
  <si>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</si>
  <si>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</si>
  <si>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At 1 January 2011</t>
  </si>
  <si>
    <t>for the period</t>
  </si>
  <si>
    <t xml:space="preserve">All the foreign exchange contracts mature within 12 months. There is minimal credit </t>
  </si>
  <si>
    <t>risk as the contracts were entered into with reputable banks.</t>
  </si>
  <si>
    <t>Fair value</t>
  </si>
  <si>
    <t>format prescribed by Bursa, is as follows :</t>
  </si>
  <si>
    <t>Derivative Financial instruments</t>
  </si>
  <si>
    <t>31 Dec 2011</t>
  </si>
  <si>
    <t>31.12.2011</t>
  </si>
  <si>
    <t>The company did not pay any dividends during the quarter.</t>
  </si>
  <si>
    <t>Owners of the company</t>
  </si>
  <si>
    <t>GBP</t>
  </si>
  <si>
    <t>Page 2</t>
  </si>
  <si>
    <t xml:space="preserve">Commentary on Prospects </t>
  </si>
  <si>
    <t xml:space="preserve">Dividends proposed </t>
  </si>
  <si>
    <t>The directors will take steps to mitigate the situation by exploring any profitable business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</si>
  <si>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</si>
  <si>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</si>
  <si>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</si>
  <si>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</si>
  <si>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</si>
  <si>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</si>
  <si>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</si>
  <si>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</si>
  <si>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</si>
  <si>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</si>
  <si>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</si>
  <si>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</si>
  <si>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</si>
  <si>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</si>
  <si>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</si>
  <si>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At 1 January 2012</t>
  </si>
  <si>
    <t>Foreign currency translation</t>
  </si>
  <si>
    <t>differences for foreign operations</t>
  </si>
  <si>
    <t>Total other comprehensive income</t>
  </si>
  <si>
    <t>Comprehensive income for the period</t>
  </si>
  <si>
    <t>(The Interim Financial Statements should be read in conjunction with the Annual Financial Statements</t>
  </si>
  <si>
    <t>for the year ended 31 December 2011)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</si>
  <si>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</si>
  <si>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</si>
  <si>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</si>
  <si>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</si>
  <si>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</si>
  <si>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Net interest expense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</si>
  <si>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</si>
  <si>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</si>
  <si>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</si>
  <si>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</si>
  <si>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</si>
  <si>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</si>
  <si>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</si>
  <si>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</si>
  <si>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</si>
  <si>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</si>
  <si>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</si>
  <si>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Proceeds from disposal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</si>
  <si>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</si>
  <si>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</si>
  <si>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</si>
  <si>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</si>
  <si>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</si>
  <si>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</si>
  <si>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</si>
  <si>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</si>
  <si>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</si>
  <si>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</si>
  <si>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</si>
  <si>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</si>
  <si>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</si>
  <si>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There was no change in provision for warranties for the quarter.</t>
  </si>
  <si>
    <t>FY2012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</si>
  <si>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</si>
  <si>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</si>
  <si>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</si>
  <si>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</si>
  <si>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</si>
  <si>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</si>
  <si>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</si>
  <si>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</si>
  <si>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</si>
  <si>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</si>
  <si>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</si>
  <si>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</si>
  <si>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</si>
  <si>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year ended 31 December 2011.</t>
  </si>
  <si>
    <t>These condensed Reports are the Group's first MFRS compliant Condensed Report and hence</t>
  </si>
  <si>
    <t>MFRS 1: First-Time Adoption of Malaysian Financial Reporting Standards (MFRS1) has been</t>
  </si>
  <si>
    <t>applied.</t>
  </si>
  <si>
    <t>The date of transition to the MFRS framework is on 1 January 2011. At that transaction date,</t>
  </si>
  <si>
    <t>the Group reviewed its accounting policies and considered the transitional opportunities under</t>
  </si>
  <si>
    <t>MFRS 1.  The MFRS did not result in any financial impact to the Group other than the financial</t>
  </si>
  <si>
    <t xml:space="preserve">impact arising from the changes in accounting policy. The impact of the transition from FRS to </t>
  </si>
  <si>
    <t>MFRS is described in Note 1B below.</t>
  </si>
  <si>
    <t>1A</t>
  </si>
  <si>
    <t>1B</t>
  </si>
  <si>
    <t>Significant Accounting Policies</t>
  </si>
  <si>
    <t xml:space="preserve">The audited financial statements of the Group for the year ended 31 December 2011 were </t>
  </si>
  <si>
    <t xml:space="preserve">prepared in accordance with Financial Reporting Standards ("FRS"). As the requirements </t>
  </si>
  <si>
    <t>under FRS and MFRS are similar, the significant accounting policies adopted in preparing</t>
  </si>
  <si>
    <t xml:space="preserve">the condensed report are consistent with those of the audited financial statements for the </t>
  </si>
  <si>
    <t>revenue</t>
  </si>
  <si>
    <t>Inter-segment</t>
  </si>
  <si>
    <t>Write-down of Inventories</t>
  </si>
  <si>
    <t>is in accordance with Group Financial Policies and has been included in "Other expenses".</t>
  </si>
  <si>
    <t>EURO</t>
  </si>
  <si>
    <t>Write-down of inventories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</si>
  <si>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</si>
  <si>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</si>
  <si>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</si>
  <si>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</si>
  <si>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</si>
  <si>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</si>
  <si>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</si>
  <si>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</si>
  <si>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</si>
  <si>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The auditor's report on the audited annual financial statements for the year ended 31 Dec 2011</t>
  </si>
  <si>
    <t>was not qualified.</t>
  </si>
  <si>
    <t>Gain on disposal of quoted</t>
  </si>
  <si>
    <t>Application of MFRS 1</t>
  </si>
  <si>
    <t>Reconciliation of reportable segment profit or loss</t>
  </si>
  <si>
    <t>Total profit for reporting segments</t>
  </si>
  <si>
    <t>Other non-reportable segments</t>
  </si>
  <si>
    <t>Share of profit of associates</t>
  </si>
  <si>
    <t>Consolidated profit before tax</t>
  </si>
  <si>
    <t>ended</t>
  </si>
  <si>
    <t>During the quarter, the Group recognised a write-down of machine inventory of RM 488,000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</si>
  <si>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</si>
  <si>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</si>
  <si>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</si>
  <si>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</si>
  <si>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</si>
  <si>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</si>
  <si>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share of retained profits from associate</t>
  </si>
  <si>
    <t>Total retained profits as per statements of</t>
  </si>
  <si>
    <t>financial position</t>
  </si>
  <si>
    <t xml:space="preserve">In addition, a subsidiary of the Company had issued financial guarantees amounting to </t>
  </si>
  <si>
    <t xml:space="preserve">RM 1.7 million to certain financial institutions in the normal course of business. </t>
  </si>
  <si>
    <t>Retained earnings</t>
  </si>
  <si>
    <t>Translation reserve</t>
  </si>
  <si>
    <t>for the trading segment.</t>
  </si>
  <si>
    <t>During the quarter, there was a write-down of machine inventory amounting to RM 488,000</t>
  </si>
  <si>
    <t>For the period ended 30 June 2012</t>
  </si>
  <si>
    <t>Quarter ended 30 June</t>
  </si>
  <si>
    <t>At 30 June 2012</t>
  </si>
  <si>
    <t>30 June 2012</t>
  </si>
  <si>
    <t>At 30 June 2011</t>
  </si>
  <si>
    <t>30 June 2011</t>
  </si>
  <si>
    <t>Cash and Cash Equivalents at 30 June</t>
  </si>
  <si>
    <t>on 28 August 2012.</t>
  </si>
  <si>
    <t>30 June 2012 up to the date of this report, which is likely to substantially affect</t>
  </si>
  <si>
    <t>6 months period ended</t>
  </si>
  <si>
    <t>30 June</t>
  </si>
  <si>
    <t>6 months</t>
  </si>
  <si>
    <t>30.06.2011</t>
  </si>
  <si>
    <t>30.06.2012</t>
  </si>
  <si>
    <t>(three months ended 30 June 2011 : NIL). The write-down of inventory in the current quarter</t>
  </si>
  <si>
    <t>6 months ended</t>
  </si>
  <si>
    <t>The income tax rate is lower than the statutory rate due to tax incentives.</t>
  </si>
  <si>
    <t>The company did not purchase any of its own shares during the quarter under review.</t>
  </si>
  <si>
    <t>Summary of outstanding derivatives at 30 June 2012 :</t>
  </si>
  <si>
    <t>No dividends were proposed for the current quarter.</t>
  </si>
  <si>
    <t>Period ended 30 June</t>
  </si>
  <si>
    <t>Loss on derivatives</t>
  </si>
  <si>
    <t xml:space="preserve">Loss on disposal of quoted </t>
  </si>
  <si>
    <t>items included in the results for the current quarter ended 30 June 2012.</t>
  </si>
  <si>
    <t>The Group's turnover for quarter under review was RM 29.2 million compared to</t>
  </si>
  <si>
    <t>RM 32.6 million in the corresponding quarter of the previous year.</t>
  </si>
  <si>
    <t>The Group's profit before taxation for the quarter under review was RM 3.9 million</t>
  </si>
  <si>
    <t xml:space="preserve">compared to profit before tax of RM 3.7 million in the corresponding quarter of the </t>
  </si>
  <si>
    <t>compared to turnover of RM 23.2 million in Q1FY2012. Turnover for the manufacturing</t>
  </si>
  <si>
    <t>For the quarter under review, the Group recorded turnover of RM 29.2 million</t>
  </si>
  <si>
    <t>segment had increased from RM 19.0 million to RM 27.0 million during this period.</t>
  </si>
  <si>
    <t xml:space="preserve">compared to profit before tax of RM 2.5 million in Q1FY2012. </t>
  </si>
  <si>
    <t>Meanwhile, turnover for the trading segment had decreased from RM 4.0 million to</t>
  </si>
  <si>
    <t>RM 2.1 million.</t>
  </si>
  <si>
    <t>while turnover for the trading segment decreased by 83%.</t>
  </si>
  <si>
    <t xml:space="preserve">The breakdown of retained profits of the Group as at 30 June 2012, pursuant to the </t>
  </si>
  <si>
    <t>During this period, turnover for the manufacturing segment increased by 34%</t>
  </si>
  <si>
    <t>previous year. Profit before tax for the manufacturing segment had increased from</t>
  </si>
  <si>
    <t>decreased from RM 652,000 to RM 584,000 in the same period.</t>
  </si>
  <si>
    <t xml:space="preserve">RM 2.8 million to RM 3.9 million while profit before tax for the trading segment had </t>
  </si>
  <si>
    <t>For the quarter under review, the Group recorded profit before taxation of RM 3.9 million</t>
  </si>
  <si>
    <t>The directors expect the economy to remain challenging for the current financial year and</t>
  </si>
  <si>
    <t>therefore, the Group's results will be affected.</t>
  </si>
  <si>
    <t>opportunities. The Group is expected to remain profitable in the current financial year.</t>
  </si>
  <si>
    <t xml:space="preserve">             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</si>
</sst>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0">
      <selection activeCell="H14" sqref="H14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ht="12.75">
      <c r="A3" s="3" t="s">
        <v>187</v>
      </c>
    </row>
    <row r="4" spans="1:7" ht="12.75">
      <c r="A4" s="3" t="s">
        <v>127</v>
      </c>
      <c r="G4" t="s">
        <v>61</v>
      </c>
    </row>
    <row r="5" spans="1:6" ht="12.75">
      <c r="A5" s="3" t="s">
        <v>300</v>
      </c>
      <c r="F5" s="8" t="s">
        <v>82</v>
      </c>
    </row>
    <row r="6" spans="1:6" ht="12.75">
      <c r="A6" s="3"/>
      <c r="C6" s="8"/>
      <c r="F6" s="8"/>
    </row>
    <row r="7" spans="1:6" ht="12.75">
      <c r="A7" s="3"/>
      <c r="C7" s="8"/>
      <c r="F7" s="8"/>
    </row>
    <row r="8" spans="2:6" ht="12.75">
      <c r="B8" s="137" t="s">
        <v>48</v>
      </c>
      <c r="C8" s="137"/>
      <c r="D8" s="21"/>
      <c r="E8" s="138" t="s">
        <v>96</v>
      </c>
      <c r="F8" s="139"/>
    </row>
    <row r="9" spans="1:6" ht="12.75">
      <c r="A9" s="3" t="s">
        <v>301</v>
      </c>
      <c r="B9" s="3">
        <v>2012</v>
      </c>
      <c r="C9" s="3">
        <v>2011</v>
      </c>
      <c r="D9" s="22"/>
      <c r="E9" s="3">
        <v>2012</v>
      </c>
      <c r="F9" s="3">
        <v>2011</v>
      </c>
    </row>
    <row r="10" spans="2:8" ht="12.75">
      <c r="B10" s="8" t="s">
        <v>8</v>
      </c>
      <c r="C10" s="8" t="s">
        <v>8</v>
      </c>
      <c r="D10" s="23"/>
      <c r="E10" s="8" t="s">
        <v>8</v>
      </c>
      <c r="F10" s="8" t="s">
        <v>8</v>
      </c>
      <c r="H10" s="60"/>
    </row>
    <row r="11" ht="12.75">
      <c r="D11" s="24"/>
    </row>
    <row r="12" spans="1:4" ht="12.75">
      <c r="A12" s="3" t="s">
        <v>175</v>
      </c>
      <c r="D12" s="24"/>
    </row>
    <row r="13" spans="1:6" ht="12.75">
      <c r="A13" t="s">
        <v>11</v>
      </c>
      <c r="B13" s="67">
        <f>+E13-23257</f>
        <v>29214</v>
      </c>
      <c r="C13" s="67">
        <v>32596</v>
      </c>
      <c r="D13" s="68"/>
      <c r="E13" s="67">
        <v>52471</v>
      </c>
      <c r="F13" s="67">
        <v>54997</v>
      </c>
    </row>
    <row r="14" spans="1:6" ht="12.75">
      <c r="A14" t="s">
        <v>83</v>
      </c>
      <c r="B14" s="69">
        <f>+E14+19647</f>
        <v>-24804</v>
      </c>
      <c r="C14" s="69">
        <v>-27867</v>
      </c>
      <c r="D14" s="70"/>
      <c r="E14" s="69">
        <v>-44451</v>
      </c>
      <c r="F14" s="69">
        <v>-48870</v>
      </c>
    </row>
    <row r="15" spans="1:6" ht="12.75">
      <c r="A15" t="s">
        <v>84</v>
      </c>
      <c r="B15" s="67">
        <f>+B13+B14</f>
        <v>4410</v>
      </c>
      <c r="C15" s="67">
        <f>+C13+C14</f>
        <v>4729</v>
      </c>
      <c r="D15" s="68"/>
      <c r="E15" s="67">
        <f>+E13+E14</f>
        <v>8020</v>
      </c>
      <c r="F15" s="67">
        <f>+F13+F14</f>
        <v>6127</v>
      </c>
    </row>
    <row r="16" spans="2:6" ht="12.75">
      <c r="B16" s="67"/>
      <c r="C16" s="67"/>
      <c r="D16" s="68"/>
      <c r="E16" s="67"/>
      <c r="F16" s="67"/>
    </row>
    <row r="17" spans="1:6" ht="12.75">
      <c r="A17" t="s">
        <v>148</v>
      </c>
      <c r="B17" s="61">
        <f>+E17-932</f>
        <v>1297</v>
      </c>
      <c r="C17" s="61">
        <v>404</v>
      </c>
      <c r="D17" s="68"/>
      <c r="E17" s="61">
        <v>2229</v>
      </c>
      <c r="F17" s="61">
        <v>1300</v>
      </c>
    </row>
    <row r="18" spans="1:6" ht="12.75">
      <c r="A18" t="s">
        <v>89</v>
      </c>
      <c r="B18" s="67">
        <f>+E18+867</f>
        <v>-803</v>
      </c>
      <c r="C18" s="67">
        <v>-701</v>
      </c>
      <c r="D18" s="68"/>
      <c r="E18" s="67">
        <v>-1670</v>
      </c>
      <c r="F18" s="67">
        <v>-1505</v>
      </c>
    </row>
    <row r="19" spans="1:6" ht="12.75">
      <c r="A19" t="s">
        <v>90</v>
      </c>
      <c r="B19" s="67">
        <f>+E19+698</f>
        <v>-622</v>
      </c>
      <c r="C19" s="67">
        <v>-825</v>
      </c>
      <c r="D19" s="68"/>
      <c r="E19" s="67">
        <v>-1320</v>
      </c>
      <c r="F19" s="67">
        <v>-1463</v>
      </c>
    </row>
    <row r="20" spans="1:6" ht="12.75">
      <c r="A20" s="9" t="s">
        <v>176</v>
      </c>
      <c r="B20" s="69">
        <f>+E20+490</f>
        <v>-489</v>
      </c>
      <c r="C20" s="69">
        <v>0</v>
      </c>
      <c r="D20" s="70"/>
      <c r="E20" s="69">
        <v>-979</v>
      </c>
      <c r="F20" s="69">
        <v>-20</v>
      </c>
    </row>
    <row r="21" spans="2:6" ht="12.75">
      <c r="B21" s="61"/>
      <c r="C21" s="61"/>
      <c r="D21" s="68"/>
      <c r="E21" s="61"/>
      <c r="F21" s="61"/>
    </row>
    <row r="22" spans="1:6" ht="12.75">
      <c r="A22" s="9" t="s">
        <v>177</v>
      </c>
      <c r="B22" s="67">
        <f>SUM(B15:B20)</f>
        <v>3793</v>
      </c>
      <c r="C22" s="67">
        <f>SUM(C15:C20)</f>
        <v>3607</v>
      </c>
      <c r="D22" s="68"/>
      <c r="E22" s="67">
        <f>SUM(E15:E20)</f>
        <v>6280</v>
      </c>
      <c r="F22" s="67">
        <f>SUM(F15:F20)</f>
        <v>4439</v>
      </c>
    </row>
    <row r="23" spans="2:6" ht="12.75">
      <c r="B23" s="67"/>
      <c r="C23" s="67"/>
      <c r="D23" s="68"/>
      <c r="E23" s="67"/>
      <c r="F23" s="67"/>
    </row>
    <row r="24" spans="1:6" ht="12.75">
      <c r="A24" t="s">
        <v>147</v>
      </c>
      <c r="B24" s="67">
        <f>+E24-135</f>
        <v>222</v>
      </c>
      <c r="C24" s="67">
        <v>137</v>
      </c>
      <c r="D24" s="68"/>
      <c r="E24" s="67">
        <v>357</v>
      </c>
      <c r="F24" s="67">
        <v>229</v>
      </c>
    </row>
    <row r="25" spans="1:6" ht="12.75">
      <c r="A25" t="s">
        <v>81</v>
      </c>
      <c r="B25" s="67">
        <f>+E25+130</f>
        <v>-141</v>
      </c>
      <c r="C25" s="67">
        <v>-122</v>
      </c>
      <c r="D25" s="68"/>
      <c r="E25" s="67">
        <v>-271</v>
      </c>
      <c r="F25" s="67">
        <v>-420</v>
      </c>
    </row>
    <row r="26" spans="1:6" ht="12.75">
      <c r="A26" s="9" t="s">
        <v>178</v>
      </c>
      <c r="B26" s="61">
        <v>0</v>
      </c>
      <c r="C26" s="61">
        <v>70</v>
      </c>
      <c r="D26" s="68"/>
      <c r="E26" s="61">
        <v>0</v>
      </c>
      <c r="F26" s="61">
        <v>140</v>
      </c>
    </row>
    <row r="27" spans="1:6" ht="12.75">
      <c r="A27" s="9" t="s">
        <v>179</v>
      </c>
      <c r="B27" s="69"/>
      <c r="C27" s="69"/>
      <c r="D27" s="70"/>
      <c r="E27" s="69"/>
      <c r="F27" s="69"/>
    </row>
    <row r="28" spans="2:6" ht="12.75">
      <c r="B28" s="67"/>
      <c r="C28" s="67"/>
      <c r="D28" s="68"/>
      <c r="E28" s="67"/>
      <c r="F28" s="67"/>
    </row>
    <row r="29" spans="1:6" ht="12.75">
      <c r="A29" s="9" t="s">
        <v>180</v>
      </c>
      <c r="B29" s="67">
        <f>SUM(B22:B26)</f>
        <v>3874</v>
      </c>
      <c r="C29" s="67">
        <f>SUM(C22:C26)</f>
        <v>3692</v>
      </c>
      <c r="D29" s="68"/>
      <c r="E29" s="67">
        <f>SUM(E22:E26)</f>
        <v>6366</v>
      </c>
      <c r="F29" s="67">
        <f>SUM(F22:F26)</f>
        <v>4388</v>
      </c>
    </row>
    <row r="30" spans="1:6" ht="12.75">
      <c r="A30" t="s">
        <v>23</v>
      </c>
      <c r="B30" s="69">
        <f>+E30+658</f>
        <v>-824</v>
      </c>
      <c r="C30" s="69">
        <v>-785</v>
      </c>
      <c r="D30" s="70"/>
      <c r="E30" s="69">
        <v>-1482</v>
      </c>
      <c r="F30" s="69">
        <v>-1073</v>
      </c>
    </row>
    <row r="31" spans="1:6" ht="12.75">
      <c r="A31" s="9" t="s">
        <v>181</v>
      </c>
      <c r="B31" s="97">
        <f>+B29+B30</f>
        <v>3050</v>
      </c>
      <c r="C31" s="97">
        <f>+C29+C30</f>
        <v>2907</v>
      </c>
      <c r="D31" s="98"/>
      <c r="E31" s="97">
        <f>+E29+E30</f>
        <v>4884</v>
      </c>
      <c r="F31" s="97">
        <f>+F29+F30</f>
        <v>3315</v>
      </c>
    </row>
    <row r="32" spans="1:6" ht="12.75">
      <c r="A32" s="3"/>
      <c r="B32" s="77"/>
      <c r="C32" s="77"/>
      <c r="D32" s="72"/>
      <c r="E32" s="77"/>
      <c r="F32" s="77"/>
    </row>
    <row r="33" spans="1:6" ht="12.75">
      <c r="A33" s="3" t="s">
        <v>181</v>
      </c>
      <c r="B33" s="77"/>
      <c r="C33" s="77"/>
      <c r="D33" s="72"/>
      <c r="E33" s="77"/>
      <c r="F33" s="77"/>
    </row>
    <row r="34" spans="1:6" ht="12.75">
      <c r="A34" s="9" t="s">
        <v>137</v>
      </c>
      <c r="B34" s="77"/>
      <c r="C34" s="77"/>
      <c r="D34" s="72"/>
      <c r="E34" s="77"/>
      <c r="F34" s="77"/>
    </row>
    <row r="35" spans="1:6" ht="12.75">
      <c r="A35" s="9" t="s">
        <v>169</v>
      </c>
      <c r="B35" s="77">
        <v>3050</v>
      </c>
      <c r="C35" s="77">
        <v>2907</v>
      </c>
      <c r="D35" s="72"/>
      <c r="E35" s="77">
        <v>4884</v>
      </c>
      <c r="F35" s="77">
        <v>3315</v>
      </c>
    </row>
    <row r="36" spans="1:6" ht="12.75">
      <c r="A36" s="9" t="s">
        <v>182</v>
      </c>
      <c r="B36" s="77">
        <v>0</v>
      </c>
      <c r="C36" s="77">
        <v>0</v>
      </c>
      <c r="D36" s="72"/>
      <c r="E36" s="77">
        <v>0</v>
      </c>
      <c r="F36" s="77">
        <v>0</v>
      </c>
    </row>
    <row r="37" spans="1:6" ht="12.75">
      <c r="A37" s="9" t="s">
        <v>181</v>
      </c>
      <c r="B37" s="97">
        <f>SUM(B35:B36)</f>
        <v>3050</v>
      </c>
      <c r="C37" s="97">
        <f>SUM(C35:C36)</f>
        <v>2907</v>
      </c>
      <c r="D37" s="98"/>
      <c r="E37" s="97">
        <f>SUM(E35:E36)</f>
        <v>4884</v>
      </c>
      <c r="F37" s="97">
        <f>SUM(F35:F36)</f>
        <v>3315</v>
      </c>
    </row>
    <row r="38" spans="1:6" ht="12.75">
      <c r="A38" s="3"/>
      <c r="B38" s="77"/>
      <c r="C38" s="77"/>
      <c r="D38" s="72"/>
      <c r="E38" s="77"/>
      <c r="F38" s="77"/>
    </row>
    <row r="39" spans="1:6" ht="12.75">
      <c r="A39" t="s">
        <v>149</v>
      </c>
      <c r="B39" s="89">
        <f>+B31*100*1000/+notes!F294</f>
        <v>3.9126842810153994</v>
      </c>
      <c r="C39" s="11">
        <f>+C31*100*1000/notes!G294</f>
        <v>3.7249106700559467</v>
      </c>
      <c r="D39" s="105"/>
      <c r="E39" s="89">
        <f>+E31*100*1000/notes!F294</f>
        <v>6.2654262388456425</v>
      </c>
      <c r="F39" s="11">
        <f>+F31*100*1000/notes!G294</f>
        <v>4.247705150063799</v>
      </c>
    </row>
    <row r="40" spans="1:6" ht="12.75">
      <c r="A40" s="9" t="s">
        <v>52</v>
      </c>
      <c r="B40" s="13" t="s">
        <v>95</v>
      </c>
      <c r="C40" s="13" t="s">
        <v>95</v>
      </c>
      <c r="D40" s="106"/>
      <c r="E40" s="13" t="s">
        <v>95</v>
      </c>
      <c r="F40" s="13" t="s">
        <v>95</v>
      </c>
    </row>
    <row r="41" spans="1:6" ht="12.75">
      <c r="A41" s="3"/>
      <c r="B41" s="77"/>
      <c r="C41" s="77"/>
      <c r="D41" s="72"/>
      <c r="E41" s="77"/>
      <c r="F41" s="77"/>
    </row>
    <row r="42" spans="1:6" ht="12.75">
      <c r="A42" s="9" t="s">
        <v>181</v>
      </c>
      <c r="B42" s="77">
        <f>+B37</f>
        <v>3050</v>
      </c>
      <c r="C42" s="77">
        <f>+C31</f>
        <v>2907</v>
      </c>
      <c r="D42" s="72"/>
      <c r="E42" s="77">
        <v>4884</v>
      </c>
      <c r="F42" s="77">
        <f>+F31</f>
        <v>3315</v>
      </c>
    </row>
    <row r="43" spans="1:6" ht="12.75">
      <c r="A43" s="9" t="s">
        <v>128</v>
      </c>
      <c r="B43" s="9"/>
      <c r="C43" s="9"/>
      <c r="D43" s="99"/>
      <c r="E43" s="9"/>
      <c r="F43" s="9"/>
    </row>
    <row r="44" spans="1:6" ht="12.75">
      <c r="A44" s="9" t="s">
        <v>135</v>
      </c>
      <c r="B44" s="9"/>
      <c r="C44" s="9"/>
      <c r="D44" s="99"/>
      <c r="E44" s="9"/>
      <c r="F44" s="9"/>
    </row>
    <row r="45" spans="1:6" ht="12.75">
      <c r="A45" s="9" t="s">
        <v>136</v>
      </c>
      <c r="B45" s="100">
        <v>13</v>
      </c>
      <c r="C45" s="9">
        <v>2</v>
      </c>
      <c r="D45" s="99"/>
      <c r="E45" s="100">
        <v>13</v>
      </c>
      <c r="F45" s="9">
        <v>2</v>
      </c>
    </row>
    <row r="46" spans="1:6" ht="12.75">
      <c r="A46" s="9" t="s">
        <v>129</v>
      </c>
      <c r="B46" s="46">
        <f>SUM(B42:B45)</f>
        <v>3063</v>
      </c>
      <c r="C46" s="101">
        <f>SUM(C42:C45)</f>
        <v>2909</v>
      </c>
      <c r="D46" s="102"/>
      <c r="E46" s="46">
        <f>SUM(E42:E45)</f>
        <v>4897</v>
      </c>
      <c r="F46" s="101">
        <f>SUM(F42:F45)</f>
        <v>3317</v>
      </c>
    </row>
    <row r="47" spans="1:6" ht="12.75">
      <c r="A47" s="62"/>
      <c r="B47" s="15"/>
      <c r="C47" s="17"/>
      <c r="D47" s="103"/>
      <c r="E47" s="15"/>
      <c r="F47" s="17"/>
    </row>
    <row r="48" spans="1:6" ht="12.75">
      <c r="A48" s="3" t="s">
        <v>129</v>
      </c>
      <c r="B48" s="15"/>
      <c r="C48" s="17"/>
      <c r="D48" s="104"/>
      <c r="E48" s="15"/>
      <c r="F48" s="17"/>
    </row>
    <row r="49" spans="1:6" ht="12.75">
      <c r="A49" s="9" t="s">
        <v>137</v>
      </c>
      <c r="B49" s="77"/>
      <c r="C49" s="77"/>
      <c r="D49" s="72"/>
      <c r="E49" s="77"/>
      <c r="F49" s="77"/>
    </row>
    <row r="50" spans="1:6" ht="12.75">
      <c r="A50" s="9" t="s">
        <v>169</v>
      </c>
      <c r="B50" s="77">
        <f>+B46</f>
        <v>3063</v>
      </c>
      <c r="C50" s="77">
        <f>+C46</f>
        <v>2909</v>
      </c>
      <c r="D50" s="72"/>
      <c r="E50" s="77">
        <f>+E46</f>
        <v>4897</v>
      </c>
      <c r="F50" s="77">
        <f>+F46</f>
        <v>3317</v>
      </c>
    </row>
    <row r="51" spans="1:6" ht="12.75">
      <c r="A51" s="9" t="s">
        <v>182</v>
      </c>
      <c r="B51" s="77">
        <v>0</v>
      </c>
      <c r="C51" s="77">
        <v>0</v>
      </c>
      <c r="D51" s="72"/>
      <c r="E51" s="77">
        <v>0</v>
      </c>
      <c r="F51" s="77">
        <v>0</v>
      </c>
    </row>
    <row r="52" spans="1:6" ht="12.75">
      <c r="A52" s="9" t="s">
        <v>129</v>
      </c>
      <c r="B52" s="97">
        <f>SUM(B50:B51)</f>
        <v>3063</v>
      </c>
      <c r="C52" s="97">
        <f>SUM(C50:C51)</f>
        <v>2909</v>
      </c>
      <c r="D52" s="98"/>
      <c r="E52" s="97">
        <f>SUM(E50:E51)</f>
        <v>4897</v>
      </c>
      <c r="F52" s="97">
        <f>SUM(F50:F51)</f>
        <v>3317</v>
      </c>
    </row>
    <row r="53" spans="1:6" ht="12.75">
      <c r="A53" s="3"/>
      <c r="B53" s="85"/>
      <c r="C53" s="85"/>
      <c r="D53" s="85"/>
      <c r="E53" s="85"/>
      <c r="F53" s="85"/>
    </row>
    <row r="56" spans="2:6" ht="12.75">
      <c r="B56" s="13"/>
      <c r="C56" s="13"/>
      <c r="D56" s="13"/>
      <c r="E56" s="13"/>
      <c r="F56" s="13"/>
    </row>
    <row r="57" spans="2:6" ht="12.75">
      <c r="B57" s="51"/>
      <c r="C57" s="51"/>
      <c r="D57" s="51"/>
      <c r="E57" s="51"/>
      <c r="F57" s="51"/>
    </row>
    <row r="58" ht="12.75">
      <c r="A58" s="3" t="s">
        <v>195</v>
      </c>
    </row>
    <row r="59" ht="12.75">
      <c r="A59" s="3" t="s">
        <v>196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187</v>
      </c>
    </row>
    <row r="4" spans="1:2" ht="12.75">
      <c r="A4" s="3" t="s">
        <v>126</v>
      </c>
      <c r="B4" s="3"/>
    </row>
    <row r="5" spans="1:6" ht="12.75">
      <c r="A5" s="3" t="s">
        <v>302</v>
      </c>
      <c r="B5" s="3"/>
      <c r="F5" s="8" t="s">
        <v>171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303</v>
      </c>
      <c r="D8" s="7" t="s">
        <v>166</v>
      </c>
    </row>
    <row r="9" spans="3:4" ht="12.75">
      <c r="C9" s="8" t="s">
        <v>8</v>
      </c>
      <c r="D9" s="8" t="s">
        <v>8</v>
      </c>
    </row>
    <row r="10" ht="12.75">
      <c r="A10" s="3" t="s">
        <v>78</v>
      </c>
    </row>
    <row r="11" spans="2:4" ht="12.75">
      <c r="B11" t="s">
        <v>9</v>
      </c>
      <c r="C11" s="2">
        <v>69072</v>
      </c>
      <c r="D11" s="2">
        <v>67701</v>
      </c>
    </row>
    <row r="12" spans="2:4" ht="12.75">
      <c r="B12" t="s">
        <v>290</v>
      </c>
      <c r="C12" s="2">
        <v>8435</v>
      </c>
      <c r="D12" s="2">
        <v>8435</v>
      </c>
    </row>
    <row r="13" spans="2:4" ht="12.75">
      <c r="B13" t="s">
        <v>113</v>
      </c>
      <c r="C13" s="2">
        <v>18344</v>
      </c>
      <c r="D13" s="2">
        <v>18344</v>
      </c>
    </row>
    <row r="14" spans="2:4" ht="12.75">
      <c r="B14" t="s">
        <v>114</v>
      </c>
      <c r="C14" s="5">
        <v>10</v>
      </c>
      <c r="D14" s="5">
        <v>10</v>
      </c>
    </row>
    <row r="15" spans="3:4" ht="12.75">
      <c r="C15" s="4">
        <f>SUM(C11:C14)</f>
        <v>95861</v>
      </c>
      <c r="D15" s="4">
        <f>SUM(D11:D14)</f>
        <v>94490</v>
      </c>
    </row>
    <row r="16" spans="3:4" ht="12.75">
      <c r="C16" s="2"/>
      <c r="D16" s="2"/>
    </row>
    <row r="17" spans="1:4" ht="12.75">
      <c r="A17" s="3" t="s">
        <v>19</v>
      </c>
      <c r="C17" s="2"/>
      <c r="D17" s="2"/>
    </row>
    <row r="18" spans="1:4" ht="12.75">
      <c r="A18" s="3"/>
      <c r="B18" t="s">
        <v>150</v>
      </c>
      <c r="C18" s="2">
        <v>1280</v>
      </c>
      <c r="D18" s="2">
        <v>144</v>
      </c>
    </row>
    <row r="19" spans="2:4" ht="12.75">
      <c r="B19" t="s">
        <v>10</v>
      </c>
      <c r="C19" s="10">
        <v>45994</v>
      </c>
      <c r="D19" s="10">
        <v>40069</v>
      </c>
    </row>
    <row r="20" spans="2:4" ht="12.75">
      <c r="B20" t="s">
        <v>151</v>
      </c>
      <c r="C20" s="10">
        <v>38583</v>
      </c>
      <c r="D20" s="10">
        <v>33311</v>
      </c>
    </row>
    <row r="21" spans="2:4" ht="12.75">
      <c r="B21" t="s">
        <v>111</v>
      </c>
      <c r="C21" s="47">
        <v>948</v>
      </c>
      <c r="D21" s="47">
        <v>713</v>
      </c>
    </row>
    <row r="22" spans="2:4" ht="12.75">
      <c r="B22" t="s">
        <v>20</v>
      </c>
      <c r="C22" s="33">
        <v>37483</v>
      </c>
      <c r="D22" s="33">
        <v>41350</v>
      </c>
    </row>
    <row r="23" spans="3:4" ht="12.75">
      <c r="C23" s="2"/>
      <c r="D23" s="2"/>
    </row>
    <row r="24" spans="3:4" ht="12.75">
      <c r="C24" s="4">
        <f>SUM(C18:C23)</f>
        <v>124288</v>
      </c>
      <c r="D24" s="4">
        <f>SUM(D18:D23)</f>
        <v>115587</v>
      </c>
    </row>
    <row r="25" spans="3:4" ht="12.75">
      <c r="C25" s="2"/>
      <c r="D25" s="2"/>
    </row>
    <row r="26" spans="1:4" ht="12.75">
      <c r="A26" s="3" t="s">
        <v>75</v>
      </c>
      <c r="C26" s="66">
        <f>+C15+C24</f>
        <v>220149</v>
      </c>
      <c r="D26" s="66">
        <f>+D15+D24</f>
        <v>210077</v>
      </c>
    </row>
    <row r="27" spans="3:4" ht="12.75">
      <c r="C27" s="3"/>
      <c r="D27" s="3"/>
    </row>
    <row r="28" spans="3:4" ht="12.75">
      <c r="C28" s="2"/>
      <c r="D28" s="2"/>
    </row>
    <row r="29" spans="1:4" ht="12.75">
      <c r="A29" s="3" t="s">
        <v>74</v>
      </c>
      <c r="C29" s="2"/>
      <c r="D29" s="2"/>
    </row>
    <row r="30" spans="1:4" ht="12.75">
      <c r="A30" s="3" t="s">
        <v>183</v>
      </c>
      <c r="C30" s="2"/>
      <c r="D30" s="2"/>
    </row>
    <row r="31" spans="1:4" ht="12.75">
      <c r="A31" s="3" t="s">
        <v>184</v>
      </c>
      <c r="C31" s="2"/>
      <c r="D31" s="2"/>
    </row>
    <row r="32" spans="2:4" ht="12.75">
      <c r="B32" t="s">
        <v>22</v>
      </c>
      <c r="C32" s="10">
        <v>79582</v>
      </c>
      <c r="D32" s="10">
        <v>79582</v>
      </c>
    </row>
    <row r="33" spans="2:4" ht="12.75">
      <c r="B33" t="s">
        <v>296</v>
      </c>
      <c r="C33" s="10">
        <v>96827</v>
      </c>
      <c r="D33" s="10">
        <v>91942</v>
      </c>
    </row>
    <row r="34" spans="2:4" ht="12.75">
      <c r="B34" t="s">
        <v>297</v>
      </c>
      <c r="C34" s="61">
        <v>-30</v>
      </c>
      <c r="D34" s="61">
        <v>-43</v>
      </c>
    </row>
    <row r="35" spans="2:4" ht="12.75">
      <c r="B35" t="s">
        <v>106</v>
      </c>
      <c r="C35" s="69">
        <v>-2289</v>
      </c>
      <c r="D35" s="69">
        <v>-2166</v>
      </c>
    </row>
    <row r="36" spans="3:4" ht="12.75">
      <c r="C36" s="10">
        <f>SUM(C32:C35)</f>
        <v>174090</v>
      </c>
      <c r="D36" s="10">
        <f>SUM(D32:D35)</f>
        <v>169315</v>
      </c>
    </row>
    <row r="37" spans="1:4" ht="12.75">
      <c r="A37" s="3" t="s">
        <v>182</v>
      </c>
      <c r="C37" s="2">
        <v>58</v>
      </c>
      <c r="D37" s="2">
        <v>58</v>
      </c>
    </row>
    <row r="38" spans="1:4" ht="12.75">
      <c r="A38" s="3" t="s">
        <v>72</v>
      </c>
      <c r="C38" s="4">
        <f>+C36+C37</f>
        <v>174148</v>
      </c>
      <c r="D38" s="4">
        <f>+D36+D37</f>
        <v>169373</v>
      </c>
    </row>
    <row r="39" spans="3:4" ht="12.75">
      <c r="C39" s="2"/>
      <c r="D39" s="2"/>
    </row>
    <row r="40" spans="1:4" ht="12.75">
      <c r="A40" s="3" t="s">
        <v>185</v>
      </c>
      <c r="C40" s="2"/>
      <c r="D40" s="2"/>
    </row>
    <row r="41" spans="2:4" ht="12.75">
      <c r="B41" t="s">
        <v>152</v>
      </c>
      <c r="C41" s="10">
        <v>1531</v>
      </c>
      <c r="D41" s="10">
        <v>2323</v>
      </c>
    </row>
    <row r="42" spans="1:4" ht="12.75">
      <c r="A42" s="3"/>
      <c r="B42" s="9" t="s">
        <v>124</v>
      </c>
      <c r="C42" s="10">
        <v>7964</v>
      </c>
      <c r="D42" s="10">
        <v>7964</v>
      </c>
    </row>
    <row r="43" spans="3:4" ht="12.75">
      <c r="C43" s="4">
        <f>SUM(C41:C42)</f>
        <v>9495</v>
      </c>
      <c r="D43" s="4">
        <f>SUM(D41:D42)</f>
        <v>10287</v>
      </c>
    </row>
    <row r="44" spans="3:4" ht="12.75">
      <c r="C44" s="10"/>
      <c r="D44" s="10"/>
    </row>
    <row r="45" spans="1:4" ht="12.75">
      <c r="A45" s="3" t="s">
        <v>21</v>
      </c>
      <c r="C45" s="10"/>
      <c r="D45" s="10"/>
    </row>
    <row r="46" spans="2:4" ht="12.75">
      <c r="B46" t="s">
        <v>46</v>
      </c>
      <c r="C46" s="10">
        <v>22737</v>
      </c>
      <c r="D46" s="10">
        <v>19753</v>
      </c>
    </row>
    <row r="47" spans="2:4" ht="12.75">
      <c r="B47" t="s">
        <v>186</v>
      </c>
      <c r="C47" s="10">
        <v>336</v>
      </c>
      <c r="D47" s="10">
        <v>336</v>
      </c>
    </row>
    <row r="48" spans="2:4" ht="12.75">
      <c r="B48" t="s">
        <v>112</v>
      </c>
      <c r="C48" s="10">
        <v>2895</v>
      </c>
      <c r="D48" s="10">
        <v>2274</v>
      </c>
    </row>
    <row r="49" spans="2:4" ht="12.75">
      <c r="B49" t="s">
        <v>153</v>
      </c>
      <c r="C49" s="10">
        <v>10538</v>
      </c>
      <c r="D49" s="10">
        <v>8054</v>
      </c>
    </row>
    <row r="50" spans="3:4" ht="12.75">
      <c r="C50" s="4">
        <f>SUM(C46:C49)</f>
        <v>36506</v>
      </c>
      <c r="D50" s="4">
        <f>SUM(D46:D49)</f>
        <v>30417</v>
      </c>
    </row>
    <row r="51" spans="1:4" ht="12.75">
      <c r="A51" s="3" t="s">
        <v>77</v>
      </c>
      <c r="B51" s="3"/>
      <c r="C51" s="10">
        <f>+C43+C50</f>
        <v>46001</v>
      </c>
      <c r="D51" s="10">
        <f>+D43+D50</f>
        <v>40704</v>
      </c>
    </row>
    <row r="52" spans="1:4" ht="12.75">
      <c r="A52" s="3"/>
      <c r="B52" s="3"/>
      <c r="C52" s="10"/>
      <c r="D52" s="10"/>
    </row>
    <row r="53" spans="1:4" ht="12.75">
      <c r="A53" s="3" t="s">
        <v>76</v>
      </c>
      <c r="B53" s="3"/>
      <c r="C53" s="18">
        <f>+C51+C38</f>
        <v>220149</v>
      </c>
      <c r="D53" s="18">
        <f>+D51+D38</f>
        <v>210077</v>
      </c>
    </row>
    <row r="54" spans="1:4" ht="12.75">
      <c r="A54" s="3"/>
      <c r="B54" s="3"/>
      <c r="C54" s="10"/>
      <c r="D54" s="10"/>
    </row>
    <row r="55" spans="1:4" ht="12.75">
      <c r="A55" s="3" t="s">
        <v>71</v>
      </c>
      <c r="B55" s="3"/>
      <c r="C55" s="59">
        <f>+C36/C32</f>
        <v>2.1875549747430325</v>
      </c>
      <c r="D55" s="59">
        <f>+D36/D32</f>
        <v>2.1275539694905885</v>
      </c>
    </row>
    <row r="56" spans="3:4" ht="12.75">
      <c r="C56" s="20"/>
      <c r="D56" s="20"/>
    </row>
    <row r="57" spans="3:4" ht="12.75">
      <c r="C57" s="10"/>
      <c r="D57" s="10"/>
    </row>
    <row r="58" spans="1:4" ht="12.75">
      <c r="A58" s="3" t="s">
        <v>195</v>
      </c>
      <c r="C58" s="2"/>
      <c r="D58" s="2"/>
    </row>
    <row r="59" spans="1:4" ht="12.75">
      <c r="A59" s="3" t="s">
        <v>196</v>
      </c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5">
      <selection activeCell="I30" sqref="I30"/>
    </sheetView>
  </sheetViews>
  <sheetFormatPr defaultColWidth="9.140625" defaultRowHeight="12.75"/>
  <cols>
    <col min="1" max="1" width="34.0039062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8" max="8" width="13.7109375" style="0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7" ht="12.75">
      <c r="A3" s="3" t="s">
        <v>187</v>
      </c>
      <c r="B3" s="3"/>
      <c r="C3" s="3"/>
      <c r="D3" s="3"/>
      <c r="E3" s="3"/>
      <c r="F3" s="3"/>
      <c r="G3" s="3"/>
    </row>
    <row r="4" spans="1:9" ht="12.75">
      <c r="A4" s="3" t="s">
        <v>70</v>
      </c>
      <c r="I4" s="12" t="s">
        <v>62</v>
      </c>
    </row>
    <row r="5" ht="12.75">
      <c r="A5" s="3" t="s">
        <v>300</v>
      </c>
    </row>
    <row r="6" ht="12.75">
      <c r="A6" s="3"/>
    </row>
    <row r="7" spans="1:7" ht="12.75">
      <c r="A7" s="3"/>
      <c r="B7" s="39"/>
      <c r="C7" s="37"/>
      <c r="D7" s="37"/>
      <c r="E7" s="37"/>
      <c r="F7" s="37"/>
      <c r="G7" s="32"/>
    </row>
    <row r="8" spans="1:7" ht="12.75">
      <c r="A8" s="3"/>
      <c r="B8" s="143" t="s">
        <v>188</v>
      </c>
      <c r="C8" s="144"/>
      <c r="D8" s="144"/>
      <c r="E8" s="144"/>
      <c r="F8" s="145"/>
      <c r="G8" s="146"/>
    </row>
    <row r="9" spans="1:7" ht="12.75">
      <c r="A9" s="3"/>
      <c r="B9" s="140" t="s">
        <v>43</v>
      </c>
      <c r="C9" s="141"/>
      <c r="D9" s="141"/>
      <c r="E9" s="142"/>
      <c r="F9" s="81" t="s">
        <v>44</v>
      </c>
      <c r="G9" s="32"/>
    </row>
    <row r="10" spans="2:7" ht="12.75">
      <c r="B10" s="39"/>
      <c r="C10" s="10"/>
      <c r="D10" s="10"/>
      <c r="E10" s="35" t="s">
        <v>121</v>
      </c>
      <c r="F10" s="82"/>
      <c r="G10" s="25"/>
    </row>
    <row r="11" spans="2:9" ht="12.75">
      <c r="B11" s="133" t="s">
        <v>1</v>
      </c>
      <c r="C11" s="35" t="s">
        <v>1</v>
      </c>
      <c r="D11" s="75" t="s">
        <v>107</v>
      </c>
      <c r="E11" s="75" t="s">
        <v>122</v>
      </c>
      <c r="F11" s="83" t="s">
        <v>3</v>
      </c>
      <c r="G11" s="36"/>
      <c r="H11" s="55" t="s">
        <v>189</v>
      </c>
      <c r="I11" s="55" t="s">
        <v>5</v>
      </c>
    </row>
    <row r="12" spans="2:9" ht="12.75">
      <c r="B12" s="134" t="s">
        <v>2</v>
      </c>
      <c r="C12" s="31" t="s">
        <v>7</v>
      </c>
      <c r="D12" s="76" t="s">
        <v>108</v>
      </c>
      <c r="E12" s="76" t="s">
        <v>123</v>
      </c>
      <c r="F12" s="84" t="s">
        <v>4</v>
      </c>
      <c r="G12" s="38" t="s">
        <v>5</v>
      </c>
      <c r="H12" s="132" t="s">
        <v>73</v>
      </c>
      <c r="I12" s="132" t="s">
        <v>74</v>
      </c>
    </row>
    <row r="13" spans="1:9" ht="12.75">
      <c r="A13" s="28"/>
      <c r="B13" s="80" t="s">
        <v>6</v>
      </c>
      <c r="C13" s="80" t="s">
        <v>6</v>
      </c>
      <c r="D13" s="80" t="s">
        <v>6</v>
      </c>
      <c r="E13" s="80" t="s">
        <v>6</v>
      </c>
      <c r="F13" s="80" t="s">
        <v>6</v>
      </c>
      <c r="G13" s="80" t="s">
        <v>6</v>
      </c>
      <c r="H13" s="12" t="s">
        <v>6</v>
      </c>
      <c r="I13" s="12" t="s">
        <v>6</v>
      </c>
    </row>
    <row r="14" spans="2:7" ht="12.75">
      <c r="B14" s="10"/>
      <c r="C14" s="10"/>
      <c r="D14" s="10"/>
      <c r="E14" s="10"/>
      <c r="F14" s="10"/>
      <c r="G14" s="10"/>
    </row>
    <row r="15" spans="1:9" ht="12.75">
      <c r="A15" s="3" t="s">
        <v>190</v>
      </c>
      <c r="B15" s="77">
        <v>79582</v>
      </c>
      <c r="C15" s="77">
        <v>0</v>
      </c>
      <c r="D15" s="77">
        <v>-2166</v>
      </c>
      <c r="E15" s="77">
        <v>-43</v>
      </c>
      <c r="F15" s="77">
        <v>91942</v>
      </c>
      <c r="G15" s="61">
        <f>SUM(B15:F15)</f>
        <v>169315</v>
      </c>
      <c r="H15" s="73">
        <v>58</v>
      </c>
      <c r="I15" s="67">
        <f>+G15+H15</f>
        <v>169373</v>
      </c>
    </row>
    <row r="16" ht="12.75">
      <c r="A16" s="3"/>
    </row>
    <row r="17" spans="5:7" ht="13.5" thickBot="1">
      <c r="E17" s="10"/>
      <c r="F17" s="10"/>
      <c r="G17" s="10"/>
    </row>
    <row r="18" spans="1:9" ht="12.75">
      <c r="A18" s="9" t="s">
        <v>191</v>
      </c>
      <c r="B18" s="123"/>
      <c r="C18" s="124"/>
      <c r="D18" s="124"/>
      <c r="E18" s="124"/>
      <c r="F18" s="124"/>
      <c r="G18" s="124"/>
      <c r="H18" s="124"/>
      <c r="I18" s="126"/>
    </row>
    <row r="19" spans="1:9" ht="12.75">
      <c r="A19" s="9" t="s">
        <v>192</v>
      </c>
      <c r="B19" s="127"/>
      <c r="C19" s="61"/>
      <c r="D19" s="61"/>
      <c r="E19" s="61">
        <v>13</v>
      </c>
      <c r="F19" s="61"/>
      <c r="G19" s="61">
        <f>SUM(B19:F19)</f>
        <v>13</v>
      </c>
      <c r="H19" s="61"/>
      <c r="I19" s="128">
        <f>SUM(G19:H19)</f>
        <v>13</v>
      </c>
    </row>
    <row r="20" spans="1:9" ht="13.5" thickBot="1">
      <c r="A20" s="9"/>
      <c r="B20" s="129"/>
      <c r="C20" s="130"/>
      <c r="D20" s="130"/>
      <c r="E20" s="130"/>
      <c r="F20" s="130"/>
      <c r="G20" s="130"/>
      <c r="H20" s="130"/>
      <c r="I20" s="131"/>
    </row>
    <row r="21" spans="1:9" ht="12.75">
      <c r="A21" s="9" t="s">
        <v>193</v>
      </c>
      <c r="B21" s="123"/>
      <c r="C21" s="124"/>
      <c r="D21" s="124"/>
      <c r="E21" s="124"/>
      <c r="F21" s="124"/>
      <c r="G21" s="124"/>
      <c r="H21" s="124"/>
      <c r="I21" s="126"/>
    </row>
    <row r="22" spans="1:9" ht="12.75">
      <c r="A22" s="9" t="s">
        <v>160</v>
      </c>
      <c r="B22" s="127"/>
      <c r="C22" s="61"/>
      <c r="D22" s="61"/>
      <c r="E22" s="61">
        <f>SUM(E18:E20)</f>
        <v>13</v>
      </c>
      <c r="F22" s="61"/>
      <c r="G22" s="61">
        <f>SUM(B22:F22)</f>
        <v>13</v>
      </c>
      <c r="H22" s="61"/>
      <c r="I22" s="128">
        <f>SUM(G22:H22)</f>
        <v>13</v>
      </c>
    </row>
    <row r="23" spans="1:9" ht="12.75">
      <c r="A23" s="9"/>
      <c r="B23" s="127"/>
      <c r="C23" s="61"/>
      <c r="D23" s="61"/>
      <c r="E23" s="61"/>
      <c r="F23" s="61"/>
      <c r="G23" s="61"/>
      <c r="H23" s="61"/>
      <c r="I23" s="128"/>
    </row>
    <row r="24" spans="1:9" ht="13.5" thickBot="1">
      <c r="A24" s="9" t="s">
        <v>181</v>
      </c>
      <c r="B24" s="129"/>
      <c r="C24" s="130"/>
      <c r="D24" s="130"/>
      <c r="E24" s="130"/>
      <c r="F24" s="130">
        <v>4885</v>
      </c>
      <c r="G24" s="130">
        <f>SUM(B24:F24)</f>
        <v>4885</v>
      </c>
      <c r="H24" s="130"/>
      <c r="I24" s="131">
        <f>+G24+H24</f>
        <v>4885</v>
      </c>
    </row>
    <row r="25" spans="1:7" ht="12.75">
      <c r="A25" s="9"/>
      <c r="B25" s="61"/>
      <c r="C25" s="61"/>
      <c r="D25" s="61"/>
      <c r="E25" s="61"/>
      <c r="F25" s="10"/>
      <c r="G25" s="10"/>
    </row>
    <row r="26" spans="1:10" ht="12.75">
      <c r="A26" s="52" t="s">
        <v>194</v>
      </c>
      <c r="B26" s="61"/>
      <c r="C26" s="61"/>
      <c r="D26" s="61"/>
      <c r="E26" s="61">
        <f>SUM(E22:E24)</f>
        <v>13</v>
      </c>
      <c r="F26" s="61">
        <f>SUM(F22:F24)</f>
        <v>4885</v>
      </c>
      <c r="G26" s="61">
        <f>SUM(B26:F26)</f>
        <v>4898</v>
      </c>
      <c r="H26" s="67"/>
      <c r="I26" s="61">
        <f>SUM(G26:H26)</f>
        <v>4898</v>
      </c>
      <c r="J26" s="111"/>
    </row>
    <row r="27" spans="1:10" ht="12.75">
      <c r="A27" s="52"/>
      <c r="B27" s="61"/>
      <c r="C27" s="61"/>
      <c r="D27" s="61"/>
      <c r="E27" s="61"/>
      <c r="F27" s="61"/>
      <c r="G27" s="61"/>
      <c r="H27" s="67"/>
      <c r="I27" s="61"/>
      <c r="J27" s="111"/>
    </row>
    <row r="28" spans="1:9" ht="12.75">
      <c r="A28" s="52" t="s">
        <v>272</v>
      </c>
      <c r="B28" s="61"/>
      <c r="C28" s="61"/>
      <c r="D28" s="61">
        <v>-123</v>
      </c>
      <c r="E28" s="61"/>
      <c r="F28" s="61"/>
      <c r="G28" s="61">
        <f>SUM(B28:F28)</f>
        <v>-123</v>
      </c>
      <c r="H28" s="74"/>
      <c r="I28" s="61">
        <f>SUM(G28:H28)</f>
        <v>-123</v>
      </c>
    </row>
    <row r="29" spans="1:9" ht="12.75">
      <c r="A29" s="5"/>
      <c r="B29" s="79"/>
      <c r="C29" s="79"/>
      <c r="D29" s="79"/>
      <c r="E29" s="78"/>
      <c r="F29" s="78"/>
      <c r="G29" s="78"/>
      <c r="H29" s="67"/>
      <c r="I29" s="67"/>
    </row>
    <row r="30" spans="1:9" s="3" customFormat="1" ht="12.75">
      <c r="A30" s="53" t="s">
        <v>302</v>
      </c>
      <c r="B30" s="71">
        <f>+B15+B26</f>
        <v>79582</v>
      </c>
      <c r="C30" s="71">
        <f>+C15+C26</f>
        <v>0</v>
      </c>
      <c r="D30" s="71">
        <f aca="true" t="shared" si="0" ref="D30:I30">+D15+D26+D28</f>
        <v>-2289</v>
      </c>
      <c r="E30" s="71">
        <f t="shared" si="0"/>
        <v>-30</v>
      </c>
      <c r="F30" s="71">
        <f t="shared" si="0"/>
        <v>96827</v>
      </c>
      <c r="G30" s="71">
        <f t="shared" si="0"/>
        <v>174090</v>
      </c>
      <c r="H30" s="71">
        <f t="shared" si="0"/>
        <v>58</v>
      </c>
      <c r="I30" s="71">
        <f t="shared" si="0"/>
        <v>174148</v>
      </c>
    </row>
    <row r="31" spans="1:9" ht="12.75">
      <c r="A31" s="3"/>
      <c r="B31" s="61"/>
      <c r="C31" s="61"/>
      <c r="D31" s="61"/>
      <c r="E31" s="61"/>
      <c r="F31" s="61"/>
      <c r="G31" s="61"/>
      <c r="H31" s="74"/>
      <c r="I31" s="74"/>
    </row>
    <row r="32" spans="1:9" ht="12.75">
      <c r="A32" s="3"/>
      <c r="B32" s="61"/>
      <c r="C32" s="77"/>
      <c r="D32" s="77"/>
      <c r="E32" s="77"/>
      <c r="F32" s="77"/>
      <c r="G32" s="77"/>
      <c r="H32" s="136"/>
      <c r="I32" s="136"/>
    </row>
    <row r="33" spans="1:9" ht="12.75">
      <c r="A33" s="3"/>
      <c r="B33" s="61"/>
      <c r="C33" s="77"/>
      <c r="D33" s="77"/>
      <c r="E33" s="77"/>
      <c r="F33" s="77"/>
      <c r="G33" s="77"/>
      <c r="H33" s="136"/>
      <c r="I33" s="136"/>
    </row>
    <row r="34" spans="1:9" ht="12.75">
      <c r="A34" s="3" t="s">
        <v>159</v>
      </c>
      <c r="B34" s="77">
        <v>79582</v>
      </c>
      <c r="C34" s="77">
        <v>0</v>
      </c>
      <c r="D34" s="77">
        <v>-2166</v>
      </c>
      <c r="E34" s="77">
        <v>-57</v>
      </c>
      <c r="F34" s="77">
        <v>89067</v>
      </c>
      <c r="G34" s="61">
        <f>SUM(B34:F34)</f>
        <v>166426</v>
      </c>
      <c r="H34" s="73">
        <v>263</v>
      </c>
      <c r="I34" s="67">
        <f>+G34+H34</f>
        <v>166689</v>
      </c>
    </row>
    <row r="35" ht="12.75">
      <c r="A35" s="3"/>
    </row>
    <row r="36" spans="1:9" ht="13.5" thickBot="1">
      <c r="A36" s="3"/>
      <c r="B36" s="61"/>
      <c r="C36" s="61"/>
      <c r="D36" s="61"/>
      <c r="E36" s="61"/>
      <c r="F36" s="61"/>
      <c r="G36" s="61"/>
      <c r="H36" s="74"/>
      <c r="I36" s="67"/>
    </row>
    <row r="37" spans="2:9" ht="12.75">
      <c r="B37" s="123"/>
      <c r="C37" s="124"/>
      <c r="D37" s="124"/>
      <c r="E37" s="124"/>
      <c r="F37" s="124"/>
      <c r="G37" s="124"/>
      <c r="H37" s="125"/>
      <c r="I37" s="126"/>
    </row>
    <row r="38" spans="1:9" ht="12.75">
      <c r="A38" s="9" t="s">
        <v>191</v>
      </c>
      <c r="B38" s="127"/>
      <c r="C38" s="61"/>
      <c r="D38" s="61"/>
      <c r="E38" s="61"/>
      <c r="F38" s="61"/>
      <c r="G38" s="61"/>
      <c r="H38" s="61"/>
      <c r="I38" s="128"/>
    </row>
    <row r="39" spans="1:9" ht="12.75">
      <c r="A39" s="9" t="s">
        <v>192</v>
      </c>
      <c r="B39" s="127"/>
      <c r="C39" s="61"/>
      <c r="D39" s="61"/>
      <c r="E39" s="61">
        <v>2</v>
      </c>
      <c r="F39" s="61"/>
      <c r="G39" s="61">
        <v>2</v>
      </c>
      <c r="H39" s="61"/>
      <c r="I39" s="128">
        <v>2</v>
      </c>
    </row>
    <row r="40" spans="1:9" ht="13.5" thickBot="1">
      <c r="A40" s="9"/>
      <c r="B40" s="129"/>
      <c r="C40" s="130"/>
      <c r="D40" s="130"/>
      <c r="E40" s="130"/>
      <c r="F40" s="130"/>
      <c r="G40" s="130"/>
      <c r="H40" s="130"/>
      <c r="I40" s="131"/>
    </row>
    <row r="41" spans="1:9" ht="12.75">
      <c r="A41" s="9" t="s">
        <v>193</v>
      </c>
      <c r="B41" s="123"/>
      <c r="C41" s="124"/>
      <c r="D41" s="124"/>
      <c r="E41" s="124"/>
      <c r="F41" s="124"/>
      <c r="G41" s="124"/>
      <c r="H41" s="124"/>
      <c r="I41" s="126"/>
    </row>
    <row r="42" spans="1:9" ht="12.75">
      <c r="A42" s="9" t="s">
        <v>160</v>
      </c>
      <c r="B42" s="127"/>
      <c r="C42" s="61"/>
      <c r="D42" s="61"/>
      <c r="E42" s="61"/>
      <c r="F42" s="61"/>
      <c r="G42" s="61"/>
      <c r="H42" s="61"/>
      <c r="I42" s="128"/>
    </row>
    <row r="43" spans="1:9" ht="12.75">
      <c r="A43" s="9"/>
      <c r="B43" s="127"/>
      <c r="C43" s="61"/>
      <c r="D43" s="61"/>
      <c r="E43" s="61"/>
      <c r="F43" s="61"/>
      <c r="G43" s="61"/>
      <c r="H43" s="61"/>
      <c r="I43" s="128"/>
    </row>
    <row r="44" spans="1:9" ht="13.5" thickBot="1">
      <c r="A44" s="9" t="s">
        <v>181</v>
      </c>
      <c r="B44" s="129"/>
      <c r="C44" s="130"/>
      <c r="D44" s="130"/>
      <c r="E44" s="130"/>
      <c r="F44" s="130">
        <v>3315</v>
      </c>
      <c r="G44" s="130">
        <v>3315</v>
      </c>
      <c r="H44" s="130">
        <v>0</v>
      </c>
      <c r="I44" s="131">
        <v>3315</v>
      </c>
    </row>
    <row r="45" spans="1:9" ht="12.75">
      <c r="A45" s="9"/>
      <c r="B45" s="61"/>
      <c r="C45" s="61"/>
      <c r="D45" s="61"/>
      <c r="E45" s="61"/>
      <c r="F45" s="61"/>
      <c r="G45" s="61"/>
      <c r="H45" s="67"/>
      <c r="I45" s="67"/>
    </row>
    <row r="46" spans="1:9" ht="12.75">
      <c r="A46" s="52" t="s">
        <v>194</v>
      </c>
      <c r="B46" s="61"/>
      <c r="C46" s="61"/>
      <c r="D46" s="61"/>
      <c r="E46" s="61">
        <v>2</v>
      </c>
      <c r="F46" s="61">
        <v>3315</v>
      </c>
      <c r="G46" s="61">
        <v>3317</v>
      </c>
      <c r="H46" s="74">
        <v>0</v>
      </c>
      <c r="I46" s="67">
        <v>3317</v>
      </c>
    </row>
    <row r="47" spans="1:9" ht="12.75">
      <c r="A47" s="5"/>
      <c r="B47" s="78"/>
      <c r="C47" s="78"/>
      <c r="D47" s="78"/>
      <c r="E47" s="78"/>
      <c r="F47" s="78"/>
      <c r="G47" s="78"/>
      <c r="H47" s="69"/>
      <c r="I47" s="69"/>
    </row>
    <row r="48" spans="1:9" s="3" customFormat="1" ht="12.75">
      <c r="A48" s="53" t="s">
        <v>304</v>
      </c>
      <c r="B48" s="122">
        <f aca="true" t="shared" si="1" ref="B48:I48">+B34+B46</f>
        <v>79582</v>
      </c>
      <c r="C48" s="122">
        <f t="shared" si="1"/>
        <v>0</v>
      </c>
      <c r="D48" s="122">
        <f t="shared" si="1"/>
        <v>-2166</v>
      </c>
      <c r="E48" s="122">
        <f t="shared" si="1"/>
        <v>-55</v>
      </c>
      <c r="F48" s="122">
        <f t="shared" si="1"/>
        <v>92382</v>
      </c>
      <c r="G48" s="122">
        <f t="shared" si="1"/>
        <v>169743</v>
      </c>
      <c r="H48" s="122">
        <f t="shared" si="1"/>
        <v>263</v>
      </c>
      <c r="I48" s="122">
        <f t="shared" si="1"/>
        <v>170006</v>
      </c>
    </row>
    <row r="49" spans="1:7" ht="12.75">
      <c r="A49" s="3"/>
      <c r="B49" s="10"/>
      <c r="C49" s="10"/>
      <c r="D49" s="10"/>
      <c r="E49" s="10"/>
      <c r="F49" s="10"/>
      <c r="G49" s="10"/>
    </row>
    <row r="50" spans="1:7" ht="12.75">
      <c r="A50" s="3"/>
      <c r="B50" s="10"/>
      <c r="C50" s="10"/>
      <c r="D50" s="10"/>
      <c r="E50" s="10"/>
      <c r="F50" s="10"/>
      <c r="G50" s="10"/>
    </row>
    <row r="51" ht="12.75">
      <c r="A51" s="3" t="s">
        <v>195</v>
      </c>
    </row>
    <row r="52" ht="12.75">
      <c r="A52" s="3" t="s">
        <v>196</v>
      </c>
    </row>
  </sheetData>
  <sheetProtection/>
  <mergeCells count="2">
    <mergeCell ref="B9:E9"/>
    <mergeCell ref="B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27">
      <selection activeCell="B48" sqref="B48"/>
    </sheetView>
  </sheetViews>
  <sheetFormatPr defaultColWidth="9.140625" defaultRowHeight="12.75"/>
  <cols>
    <col min="1" max="1" width="48.140625" style="0" customWidth="1"/>
    <col min="2" max="2" width="15.7109375" style="42" customWidth="1"/>
    <col min="3" max="3" width="16.00390625" style="42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187</v>
      </c>
    </row>
    <row r="4" spans="1:3" ht="12.75">
      <c r="A4" s="3" t="s">
        <v>198</v>
      </c>
      <c r="C4" s="44" t="s">
        <v>69</v>
      </c>
    </row>
    <row r="5" spans="1:3" ht="12.75">
      <c r="A5" s="3" t="s">
        <v>300</v>
      </c>
      <c r="B5" s="44"/>
      <c r="C5" s="44"/>
    </row>
    <row r="6" spans="1:3" ht="12.75">
      <c r="A6" s="3"/>
      <c r="B6" s="44"/>
      <c r="C6" s="44"/>
    </row>
    <row r="7" spans="1:3" ht="12.75">
      <c r="A7" s="3"/>
      <c r="B7" s="50" t="s">
        <v>303</v>
      </c>
      <c r="C7" s="50" t="s">
        <v>305</v>
      </c>
    </row>
    <row r="8" spans="2:3" ht="12.75">
      <c r="B8" s="44" t="s">
        <v>8</v>
      </c>
      <c r="C8" s="44" t="s">
        <v>8</v>
      </c>
    </row>
    <row r="9" spans="2:3" ht="12.75">
      <c r="B9" s="44"/>
      <c r="C9" s="44"/>
    </row>
    <row r="10" spans="1:3" ht="12.75">
      <c r="A10" s="3" t="s">
        <v>45</v>
      </c>
      <c r="B10" s="43"/>
      <c r="C10" s="43"/>
    </row>
    <row r="11" spans="1:3" ht="12.75">
      <c r="A11" s="9" t="s">
        <v>199</v>
      </c>
      <c r="B11" s="43">
        <v>6366</v>
      </c>
      <c r="C11" s="43">
        <v>4388</v>
      </c>
    </row>
    <row r="12" spans="1:3" ht="12.75">
      <c r="A12" s="9"/>
      <c r="B12" s="43"/>
      <c r="C12" s="43"/>
    </row>
    <row r="13" spans="1:3" ht="12.75">
      <c r="A13" s="62" t="s">
        <v>200</v>
      </c>
      <c r="B13" s="43"/>
      <c r="C13" s="43"/>
    </row>
    <row r="14" spans="1:3" ht="12.75">
      <c r="A14" s="9" t="s">
        <v>201</v>
      </c>
      <c r="B14" s="43">
        <v>3477</v>
      </c>
      <c r="C14" s="43">
        <v>3391</v>
      </c>
    </row>
    <row r="15" spans="1:3" ht="12.75">
      <c r="A15" s="9" t="s">
        <v>202</v>
      </c>
      <c r="B15" s="43">
        <v>-357</v>
      </c>
      <c r="C15" s="43">
        <v>420</v>
      </c>
    </row>
    <row r="16" spans="1:3" ht="12.75">
      <c r="A16" s="9" t="s">
        <v>203</v>
      </c>
      <c r="B16" s="43"/>
      <c r="C16" s="43"/>
    </row>
    <row r="17" spans="1:3" ht="12.75">
      <c r="A17" s="9" t="s">
        <v>204</v>
      </c>
      <c r="B17" s="107">
        <v>1244</v>
      </c>
      <c r="C17" s="107">
        <v>-229</v>
      </c>
    </row>
    <row r="18" spans="1:3" ht="12.75">
      <c r="A18" s="3" t="s">
        <v>205</v>
      </c>
      <c r="B18" s="43">
        <f>SUM(B11:B17)</f>
        <v>10730</v>
      </c>
      <c r="C18" s="43">
        <f>SUM(C11:C17)</f>
        <v>7970</v>
      </c>
    </row>
    <row r="19" spans="1:3" ht="12.75">
      <c r="A19" s="9" t="s">
        <v>206</v>
      </c>
      <c r="B19" s="43">
        <v>-5925</v>
      </c>
      <c r="C19" s="43">
        <v>-10680</v>
      </c>
    </row>
    <row r="20" spans="1:3" ht="12.75">
      <c r="A20" s="9" t="s">
        <v>208</v>
      </c>
      <c r="B20" s="43">
        <v>-5272</v>
      </c>
      <c r="C20" s="43">
        <v>10468</v>
      </c>
    </row>
    <row r="21" spans="1:3" ht="12.75">
      <c r="A21" s="9" t="s">
        <v>207</v>
      </c>
      <c r="B21" s="43">
        <v>2485</v>
      </c>
      <c r="C21" s="43">
        <v>1189</v>
      </c>
    </row>
    <row r="22" spans="2:3" ht="12.75">
      <c r="B22" s="107">
        <v>0</v>
      </c>
      <c r="C22" s="107">
        <v>0</v>
      </c>
    </row>
    <row r="23" spans="1:3" ht="12.75">
      <c r="A23" s="3" t="s">
        <v>209</v>
      </c>
      <c r="B23" s="43">
        <f>SUM(B18:B22)</f>
        <v>2018</v>
      </c>
      <c r="C23" s="43">
        <f>SUM(C18:C22)</f>
        <v>8947</v>
      </c>
    </row>
    <row r="24" spans="1:3" ht="12.75">
      <c r="A24" s="9" t="s">
        <v>219</v>
      </c>
      <c r="B24" s="43">
        <v>357</v>
      </c>
      <c r="C24" s="43">
        <v>229</v>
      </c>
    </row>
    <row r="25" spans="1:3" ht="12.75">
      <c r="A25" s="9" t="s">
        <v>211</v>
      </c>
      <c r="B25" s="43">
        <v>-1279</v>
      </c>
      <c r="C25" s="43">
        <v>-1495</v>
      </c>
    </row>
    <row r="26" spans="1:3" ht="12.75">
      <c r="A26" s="3" t="s">
        <v>212</v>
      </c>
      <c r="B26" s="108">
        <f>SUM(B23:B25)</f>
        <v>1096</v>
      </c>
      <c r="C26" s="108">
        <f>SUM(C23:C25)</f>
        <v>7681</v>
      </c>
    </row>
    <row r="27" spans="2:3" ht="12.75">
      <c r="B27" s="43"/>
      <c r="C27" s="43"/>
    </row>
    <row r="28" spans="1:3" ht="12.75">
      <c r="A28" s="3" t="s">
        <v>53</v>
      </c>
      <c r="B28" s="43"/>
      <c r="C28" s="43"/>
    </row>
    <row r="29" spans="1:3" ht="12.75">
      <c r="A29" s="9" t="s">
        <v>213</v>
      </c>
      <c r="B29" s="43">
        <v>-3707</v>
      </c>
      <c r="C29" s="43">
        <v>-7146</v>
      </c>
    </row>
    <row r="30" spans="1:3" ht="12.75">
      <c r="A30" s="9" t="s">
        <v>214</v>
      </c>
      <c r="B30" s="43"/>
      <c r="C30" s="43"/>
    </row>
    <row r="31" spans="1:3" ht="12.75">
      <c r="A31" s="3" t="s">
        <v>215</v>
      </c>
      <c r="B31" s="108">
        <f>SUM(B29:B30)</f>
        <v>-3707</v>
      </c>
      <c r="C31" s="108">
        <f>SUM(C29:C30)</f>
        <v>-7146</v>
      </c>
    </row>
    <row r="32" spans="2:3" ht="12.75">
      <c r="B32" s="43"/>
      <c r="C32" s="43"/>
    </row>
    <row r="33" spans="1:3" ht="12.75">
      <c r="A33" s="3" t="s">
        <v>216</v>
      </c>
      <c r="B33" s="43"/>
      <c r="C33" s="43"/>
    </row>
    <row r="34" spans="1:3" ht="12.75">
      <c r="A34" s="9" t="s">
        <v>223</v>
      </c>
      <c r="B34" s="43">
        <v>3481</v>
      </c>
      <c r="C34" s="43">
        <v>2208</v>
      </c>
    </row>
    <row r="35" spans="1:3" ht="12.75">
      <c r="A35" s="9" t="s">
        <v>217</v>
      </c>
      <c r="B35" s="43">
        <v>-4467</v>
      </c>
      <c r="C35" s="43">
        <v>-1728</v>
      </c>
    </row>
    <row r="36" spans="1:3" ht="12.75">
      <c r="A36" s="9" t="s">
        <v>210</v>
      </c>
      <c r="B36" s="43">
        <v>-271</v>
      </c>
      <c r="C36" s="43">
        <v>-420</v>
      </c>
    </row>
    <row r="37" spans="1:3" ht="12.75">
      <c r="A37" s="3" t="s">
        <v>218</v>
      </c>
      <c r="B37" s="108">
        <f>SUM(B34:B36)</f>
        <v>-1257</v>
      </c>
      <c r="C37" s="108">
        <f>SUM(C34:C36)</f>
        <v>60</v>
      </c>
    </row>
    <row r="38" spans="1:3" ht="12.75">
      <c r="A38" s="9"/>
      <c r="B38" s="43"/>
      <c r="C38" s="43"/>
    </row>
    <row r="39" spans="2:3" ht="12.75">
      <c r="B39" s="90"/>
      <c r="C39" s="90"/>
    </row>
    <row r="40" spans="1:3" ht="12.75">
      <c r="A40" s="3" t="s">
        <v>24</v>
      </c>
      <c r="B40" s="90">
        <f>+B26+B31+B37</f>
        <v>-3868</v>
      </c>
      <c r="C40" s="90">
        <f>+C26+C31+C37</f>
        <v>595</v>
      </c>
    </row>
    <row r="41" spans="1:3" ht="12.75">
      <c r="A41" s="3" t="s">
        <v>91</v>
      </c>
      <c r="B41" s="45">
        <v>41350</v>
      </c>
      <c r="C41" s="45">
        <v>35563</v>
      </c>
    </row>
    <row r="42" spans="1:3" ht="12.75">
      <c r="A42" s="3" t="s">
        <v>306</v>
      </c>
      <c r="B42" s="46">
        <f>SUM(B40:B41)</f>
        <v>37482</v>
      </c>
      <c r="C42" s="46">
        <f>SUM(C40:C41)</f>
        <v>36158</v>
      </c>
    </row>
    <row r="44" ht="12.75">
      <c r="A44" s="3" t="s">
        <v>20</v>
      </c>
    </row>
    <row r="45" ht="12.75">
      <c r="A45" s="9" t="s">
        <v>220</v>
      </c>
    </row>
    <row r="46" ht="12.75">
      <c r="A46" s="9"/>
    </row>
    <row r="47" spans="1:3" ht="12.75">
      <c r="A47" s="9" t="s">
        <v>221</v>
      </c>
      <c r="B47" s="42">
        <v>6482</v>
      </c>
      <c r="C47" s="42">
        <v>15758</v>
      </c>
    </row>
    <row r="48" spans="1:3" ht="12.75">
      <c r="A48" s="9" t="s">
        <v>222</v>
      </c>
      <c r="B48" s="42">
        <v>31000</v>
      </c>
      <c r="C48" s="42">
        <v>20400</v>
      </c>
    </row>
    <row r="49" spans="2:3" ht="12.75">
      <c r="B49" s="109">
        <f>SUM(B47:B48)</f>
        <v>37482</v>
      </c>
      <c r="C49" s="109">
        <f>SUM(C47:C48)</f>
        <v>36158</v>
      </c>
    </row>
    <row r="52" ht="12.75">
      <c r="A52" s="3" t="s">
        <v>195</v>
      </c>
    </row>
    <row r="53" ht="12.75">
      <c r="A53" s="3" t="s">
        <v>196</v>
      </c>
    </row>
    <row r="55" ht="12.75">
      <c r="D55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5"/>
  <sheetViews>
    <sheetView tabSelected="1" zoomScalePageLayoutView="0" workbookViewId="0" topLeftCell="A159">
      <selection activeCell="K176" sqref="K176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197</v>
      </c>
      <c r="H2" s="8" t="s">
        <v>63</v>
      </c>
    </row>
    <row r="3" ht="12.75">
      <c r="A3" s="3" t="s">
        <v>300</v>
      </c>
    </row>
    <row r="5" spans="1:2" ht="12.75">
      <c r="A5" s="6" t="s">
        <v>252</v>
      </c>
      <c r="B5" s="3" t="s">
        <v>47</v>
      </c>
    </row>
    <row r="6" spans="1:2" s="9" customFormat="1" ht="12.75">
      <c r="A6" s="16"/>
      <c r="B6" s="9" t="s">
        <v>237</v>
      </c>
    </row>
    <row r="7" spans="1:2" s="9" customFormat="1" ht="12.75">
      <c r="A7" s="16"/>
      <c r="B7" s="9" t="s">
        <v>238</v>
      </c>
    </row>
    <row r="8" spans="1:2" s="9" customFormat="1" ht="12.75">
      <c r="A8" s="16"/>
      <c r="B8" s="9" t="s">
        <v>239</v>
      </c>
    </row>
    <row r="9" spans="1:2" s="9" customFormat="1" ht="12.75">
      <c r="A9" s="16"/>
      <c r="B9" s="9" t="s">
        <v>240</v>
      </c>
    </row>
    <row r="10" spans="1:2" s="9" customFormat="1" ht="12.75">
      <c r="A10" s="16"/>
      <c r="B10" s="9" t="s">
        <v>241</v>
      </c>
    </row>
    <row r="11" spans="1:2" s="9" customFormat="1" ht="12.75">
      <c r="A11" s="16"/>
      <c r="B11" s="9" t="s">
        <v>242</v>
      </c>
    </row>
    <row r="12" spans="1:2" s="9" customFormat="1" ht="12.75">
      <c r="A12" s="16"/>
      <c r="B12" s="9" t="s">
        <v>243</v>
      </c>
    </row>
    <row r="13" s="9" customFormat="1" ht="12.75">
      <c r="A13" s="16"/>
    </row>
    <row r="14" spans="1:2" s="9" customFormat="1" ht="12.75">
      <c r="A14" s="16"/>
      <c r="B14" s="9" t="s">
        <v>244</v>
      </c>
    </row>
    <row r="15" spans="1:2" s="9" customFormat="1" ht="12.75">
      <c r="A15" s="16"/>
      <c r="B15" s="9" t="s">
        <v>245</v>
      </c>
    </row>
    <row r="16" spans="1:2" s="9" customFormat="1" ht="12.75">
      <c r="A16" s="16"/>
      <c r="B16" s="9" t="s">
        <v>246</v>
      </c>
    </row>
    <row r="17" s="9" customFormat="1" ht="12.75">
      <c r="A17" s="16"/>
    </row>
    <row r="18" spans="1:2" s="9" customFormat="1" ht="12.75">
      <c r="A18" s="16"/>
      <c r="B18" s="9" t="s">
        <v>247</v>
      </c>
    </row>
    <row r="19" spans="1:2" s="9" customFormat="1" ht="12.75">
      <c r="A19" s="16"/>
      <c r="B19" s="9" t="s">
        <v>248</v>
      </c>
    </row>
    <row r="20" spans="1:2" s="9" customFormat="1" ht="12.75">
      <c r="A20" s="16"/>
      <c r="B20" s="9" t="s">
        <v>249</v>
      </c>
    </row>
    <row r="21" spans="1:2" s="9" customFormat="1" ht="12.75">
      <c r="A21" s="16"/>
      <c r="B21" s="9" t="s">
        <v>250</v>
      </c>
    </row>
    <row r="22" spans="1:2" s="9" customFormat="1" ht="12.75">
      <c r="A22" s="16"/>
      <c r="B22" s="9" t="s">
        <v>251</v>
      </c>
    </row>
    <row r="23" s="9" customFormat="1" ht="12.75">
      <c r="A23" s="16"/>
    </row>
    <row r="24" spans="1:2" s="9" customFormat="1" ht="12.75">
      <c r="A24" s="6" t="s">
        <v>253</v>
      </c>
      <c r="B24" s="3" t="s">
        <v>254</v>
      </c>
    </row>
    <row r="25" spans="1:2" s="9" customFormat="1" ht="12.75">
      <c r="A25" s="6"/>
      <c r="B25" s="3" t="s">
        <v>277</v>
      </c>
    </row>
    <row r="26" spans="1:2" s="9" customFormat="1" ht="12.75">
      <c r="A26" s="16"/>
      <c r="B26" s="9" t="s">
        <v>255</v>
      </c>
    </row>
    <row r="27" spans="1:2" s="9" customFormat="1" ht="12.75">
      <c r="A27" s="16"/>
      <c r="B27" s="9" t="s">
        <v>256</v>
      </c>
    </row>
    <row r="28" spans="1:2" s="9" customFormat="1" ht="12.75">
      <c r="A28" s="16"/>
      <c r="B28" s="9" t="s">
        <v>257</v>
      </c>
    </row>
    <row r="29" spans="1:2" s="9" customFormat="1" ht="12.75">
      <c r="A29" s="16"/>
      <c r="B29" s="9" t="s">
        <v>258</v>
      </c>
    </row>
    <row r="30" spans="1:2" s="9" customFormat="1" ht="12.75">
      <c r="A30" s="16"/>
      <c r="B30" s="9" t="s">
        <v>243</v>
      </c>
    </row>
    <row r="31" s="9" customFormat="1" ht="12.75">
      <c r="A31" s="16"/>
    </row>
    <row r="32" spans="1:2" s="9" customFormat="1" ht="12.75">
      <c r="A32" s="16"/>
      <c r="B32" s="3"/>
    </row>
    <row r="33" s="9" customFormat="1" ht="12.75">
      <c r="A33" s="16"/>
    </row>
    <row r="34" s="9" customFormat="1" ht="12.75">
      <c r="A34" s="16"/>
    </row>
    <row r="35" s="9" customFormat="1" ht="12.75">
      <c r="A35" s="16"/>
    </row>
    <row r="36" s="9" customFormat="1" ht="12.75">
      <c r="A36" s="16"/>
    </row>
    <row r="37" s="9" customFormat="1" ht="12.75">
      <c r="A37" s="16"/>
    </row>
    <row r="38" s="9" customFormat="1" ht="12.75">
      <c r="A38" s="16"/>
    </row>
    <row r="39" s="9" customFormat="1" ht="12.75">
      <c r="A39" s="16"/>
    </row>
    <row r="40" s="9" customFormat="1" ht="12.75">
      <c r="A40" s="16"/>
    </row>
    <row r="41" s="9" customFormat="1" ht="12.75">
      <c r="A41" s="16"/>
    </row>
    <row r="44" ht="12.75">
      <c r="A44" s="6" t="s">
        <v>0</v>
      </c>
    </row>
    <row r="45" spans="1:8" ht="12.75">
      <c r="A45" s="6" t="s">
        <v>197</v>
      </c>
      <c r="H45" s="8" t="s">
        <v>64</v>
      </c>
    </row>
    <row r="46" ht="12.75">
      <c r="A46" s="3" t="s">
        <v>300</v>
      </c>
    </row>
    <row r="47" ht="12.75">
      <c r="A47" s="3"/>
    </row>
    <row r="48" spans="1:2" ht="12.75">
      <c r="A48" s="6">
        <v>2</v>
      </c>
      <c r="B48" s="3" t="s">
        <v>273</v>
      </c>
    </row>
    <row r="49" ht="12.75">
      <c r="B49" t="s">
        <v>274</v>
      </c>
    </row>
    <row r="50" ht="12.75">
      <c r="B50" t="s">
        <v>275</v>
      </c>
    </row>
    <row r="52" spans="1:2" ht="12.75">
      <c r="A52" s="6">
        <v>3</v>
      </c>
      <c r="B52" s="3" t="s">
        <v>29</v>
      </c>
    </row>
    <row r="53" ht="12.75">
      <c r="B53" t="s">
        <v>94</v>
      </c>
    </row>
    <row r="54" ht="12.75">
      <c r="B54" t="s">
        <v>38</v>
      </c>
    </row>
    <row r="56" spans="1:2" ht="12.75">
      <c r="A56" s="19">
        <v>4</v>
      </c>
      <c r="B56" s="3" t="s">
        <v>31</v>
      </c>
    </row>
    <row r="57" spans="1:2" s="9" customFormat="1" ht="12.75">
      <c r="A57" s="16"/>
      <c r="B57" s="9" t="s">
        <v>92</v>
      </c>
    </row>
    <row r="58" spans="1:2" s="9" customFormat="1" ht="12.75">
      <c r="A58" s="16"/>
      <c r="B58" s="9" t="s">
        <v>93</v>
      </c>
    </row>
    <row r="59" s="9" customFormat="1" ht="12.75">
      <c r="A59" s="16"/>
    </row>
    <row r="60" spans="1:2" ht="12.75">
      <c r="A60" s="6">
        <v>5</v>
      </c>
      <c r="B60" s="3" t="s">
        <v>32</v>
      </c>
    </row>
    <row r="61" ht="12.75">
      <c r="B61" t="s">
        <v>33</v>
      </c>
    </row>
    <row r="62" ht="12.75">
      <c r="B62" t="s">
        <v>34</v>
      </c>
    </row>
    <row r="64" spans="1:2" ht="12.75">
      <c r="A64" s="6">
        <v>6</v>
      </c>
      <c r="B64" s="3" t="s">
        <v>12</v>
      </c>
    </row>
    <row r="65" ht="12.75">
      <c r="B65" s="9" t="s">
        <v>145</v>
      </c>
    </row>
    <row r="66" ht="12.75">
      <c r="B66" s="9"/>
    </row>
    <row r="67" ht="12.75">
      <c r="B67" s="9"/>
    </row>
    <row r="68" spans="1:8" ht="12.75">
      <c r="A68" s="6">
        <v>7</v>
      </c>
      <c r="B68" s="3" t="s">
        <v>25</v>
      </c>
      <c r="G68" s="147"/>
      <c r="H68" s="147"/>
    </row>
    <row r="69" spans="2:8" ht="12.75">
      <c r="B69" s="9" t="s">
        <v>168</v>
      </c>
      <c r="G69" s="26"/>
      <c r="H69" s="27"/>
    </row>
    <row r="70" spans="2:8" ht="12.75">
      <c r="B70" s="9"/>
      <c r="G70" s="26"/>
      <c r="H70" s="27"/>
    </row>
    <row r="71" spans="2:8" ht="12.75">
      <c r="B71" s="9"/>
      <c r="G71" s="26"/>
      <c r="H71" s="27"/>
    </row>
    <row r="72" spans="1:8" ht="12.75">
      <c r="A72" s="6">
        <v>8</v>
      </c>
      <c r="B72" s="3" t="s">
        <v>285</v>
      </c>
      <c r="G72" s="26"/>
      <c r="H72" s="27"/>
    </row>
    <row r="73" spans="2:8" ht="12.75">
      <c r="B73" s="9"/>
      <c r="G73" s="49"/>
      <c r="H73" s="27"/>
    </row>
    <row r="74" spans="2:8" ht="12.75">
      <c r="B74" s="3" t="s">
        <v>87</v>
      </c>
      <c r="C74" s="3"/>
      <c r="D74" s="3"/>
      <c r="G74" s="8" t="s">
        <v>8</v>
      </c>
      <c r="H74" s="27"/>
    </row>
    <row r="75" spans="2:8" ht="12.75">
      <c r="B75" t="s">
        <v>9</v>
      </c>
      <c r="E75" s="9"/>
      <c r="G75" s="44">
        <v>0</v>
      </c>
      <c r="H75" s="54"/>
    </row>
    <row r="76" spans="7:8" ht="12.75">
      <c r="G76" s="44"/>
      <c r="H76" s="54"/>
    </row>
    <row r="77" spans="1:8" ht="12.75">
      <c r="A77" s="6">
        <v>9</v>
      </c>
      <c r="B77" s="3" t="s">
        <v>9</v>
      </c>
      <c r="H77" s="9"/>
    </row>
    <row r="78" spans="2:5" ht="12.75">
      <c r="B78" s="9" t="s">
        <v>109</v>
      </c>
      <c r="C78" s="115"/>
      <c r="D78" s="115"/>
      <c r="E78" s="115"/>
    </row>
    <row r="79" spans="2:5" ht="12.75">
      <c r="B79" s="9" t="s">
        <v>110</v>
      </c>
      <c r="C79" s="115"/>
      <c r="D79" s="115"/>
      <c r="E79" s="115"/>
    </row>
    <row r="81" spans="1:2" ht="12.75">
      <c r="A81" s="6">
        <v>10</v>
      </c>
      <c r="B81" s="3" t="s">
        <v>35</v>
      </c>
    </row>
    <row r="82" ht="12.75">
      <c r="B82" t="s">
        <v>39</v>
      </c>
    </row>
    <row r="83" ht="12.75">
      <c r="B83" s="9" t="s">
        <v>308</v>
      </c>
    </row>
    <row r="84" ht="12.75">
      <c r="B84" s="9" t="s">
        <v>236</v>
      </c>
    </row>
    <row r="86" spans="1:2" ht="12.75">
      <c r="A86" s="6">
        <v>11</v>
      </c>
      <c r="B86" s="3" t="s">
        <v>28</v>
      </c>
    </row>
    <row r="87" ht="12.75">
      <c r="B87" s="9" t="s">
        <v>134</v>
      </c>
    </row>
    <row r="88" ht="12.75">
      <c r="B88" s="9"/>
    </row>
    <row r="89" spans="7:8" ht="12.75">
      <c r="G89" s="26"/>
      <c r="H89" s="27"/>
    </row>
    <row r="90" spans="2:8" ht="12.75">
      <c r="B90" s="9"/>
      <c r="G90" s="26"/>
      <c r="H90" s="27"/>
    </row>
    <row r="91" ht="12.75">
      <c r="A91" s="6" t="s">
        <v>0</v>
      </c>
    </row>
    <row r="92" spans="1:8" ht="12.75">
      <c r="A92" s="6" t="s">
        <v>197</v>
      </c>
      <c r="H92" s="8" t="s">
        <v>65</v>
      </c>
    </row>
    <row r="93" ht="12.75">
      <c r="A93" s="3" t="s">
        <v>300</v>
      </c>
    </row>
    <row r="94" spans="7:8" ht="12.75">
      <c r="G94" s="26"/>
      <c r="H94" s="27"/>
    </row>
    <row r="95" spans="1:10" ht="12.75">
      <c r="A95" s="6">
        <v>12</v>
      </c>
      <c r="B95" s="3" t="s">
        <v>132</v>
      </c>
      <c r="J95" s="111"/>
    </row>
    <row r="96" ht="12.75">
      <c r="J96" s="111"/>
    </row>
    <row r="97" spans="2:10" ht="12.75">
      <c r="B97" s="3" t="s">
        <v>309</v>
      </c>
      <c r="J97" s="111"/>
    </row>
    <row r="98" spans="1:10" s="42" customFormat="1" ht="12.75">
      <c r="A98" s="40"/>
      <c r="B98" s="41" t="s">
        <v>310</v>
      </c>
      <c r="C98"/>
      <c r="D98"/>
      <c r="E98" s="56" t="s">
        <v>158</v>
      </c>
      <c r="F98" s="56" t="s">
        <v>158</v>
      </c>
      <c r="G98" s="34"/>
      <c r="H98"/>
      <c r="J98" s="92"/>
    </row>
    <row r="99" spans="1:10" s="42" customFormat="1" ht="12.75">
      <c r="A99" s="40"/>
      <c r="B99" s="116"/>
      <c r="C99" s="86" t="s">
        <v>86</v>
      </c>
      <c r="D99" s="86" t="s">
        <v>86</v>
      </c>
      <c r="E99" s="87" t="s">
        <v>85</v>
      </c>
      <c r="F99" s="87" t="s">
        <v>85</v>
      </c>
      <c r="G99" s="87" t="s">
        <v>5</v>
      </c>
      <c r="H99" s="87" t="s">
        <v>5</v>
      </c>
      <c r="J99" s="92"/>
    </row>
    <row r="100" spans="1:10" s="42" customFormat="1" ht="12.75">
      <c r="A100" s="40"/>
      <c r="B100" s="118"/>
      <c r="C100" s="110">
        <v>2012</v>
      </c>
      <c r="D100" s="110">
        <v>2011</v>
      </c>
      <c r="E100" s="110">
        <v>2012</v>
      </c>
      <c r="F100" s="110">
        <v>2011</v>
      </c>
      <c r="G100" s="110">
        <v>2012</v>
      </c>
      <c r="H100" s="110">
        <v>2011</v>
      </c>
      <c r="J100" s="92"/>
    </row>
    <row r="101" spans="1:10" s="42" customFormat="1" ht="12.75">
      <c r="A101" s="40"/>
      <c r="B101" s="117"/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J101" s="93"/>
    </row>
    <row r="102" spans="1:10" s="42" customFormat="1" ht="12.75">
      <c r="A102" s="40"/>
      <c r="B102" s="119" t="s">
        <v>11</v>
      </c>
      <c r="J102" s="94"/>
    </row>
    <row r="103" spans="1:10" s="42" customFormat="1" ht="12.75">
      <c r="A103" s="40"/>
      <c r="B103" s="117" t="s">
        <v>225</v>
      </c>
      <c r="C103" s="45">
        <v>45933</v>
      </c>
      <c r="D103" s="45">
        <v>38880</v>
      </c>
      <c r="E103" s="45">
        <v>6135</v>
      </c>
      <c r="F103" s="45">
        <v>14035</v>
      </c>
      <c r="G103" s="43">
        <f>+C103+E103</f>
        <v>52068</v>
      </c>
      <c r="H103" s="43">
        <f>+D103+F103</f>
        <v>52915</v>
      </c>
      <c r="J103" s="94"/>
    </row>
    <row r="104" spans="1:10" s="42" customFormat="1" ht="12.75">
      <c r="A104" s="40"/>
      <c r="B104" s="117" t="s">
        <v>260</v>
      </c>
      <c r="C104" s="45"/>
      <c r="D104" s="45"/>
      <c r="E104" s="45"/>
      <c r="F104" s="45"/>
      <c r="G104" s="43"/>
      <c r="H104" s="43"/>
      <c r="J104" s="94"/>
    </row>
    <row r="105" spans="1:10" s="42" customFormat="1" ht="12.75">
      <c r="A105" s="40"/>
      <c r="B105" s="117" t="s">
        <v>259</v>
      </c>
      <c r="C105" s="45"/>
      <c r="D105" s="45"/>
      <c r="E105" s="45"/>
      <c r="F105" s="45"/>
      <c r="G105" s="43"/>
      <c r="H105" s="43"/>
      <c r="J105" s="94"/>
    </row>
    <row r="106" spans="1:10" s="42" customFormat="1" ht="12.75">
      <c r="A106" s="40"/>
      <c r="B106" s="117" t="s">
        <v>226</v>
      </c>
      <c r="C106" s="46">
        <f aca="true" t="shared" si="0" ref="C106:H106">SUM(C103:C105)</f>
        <v>45933</v>
      </c>
      <c r="D106" s="46">
        <f t="shared" si="0"/>
        <v>38880</v>
      </c>
      <c r="E106" s="46">
        <f t="shared" si="0"/>
        <v>6135</v>
      </c>
      <c r="F106" s="46">
        <f t="shared" si="0"/>
        <v>14035</v>
      </c>
      <c r="G106" s="46">
        <f t="shared" si="0"/>
        <v>52068</v>
      </c>
      <c r="H106" s="46">
        <f t="shared" si="0"/>
        <v>52915</v>
      </c>
      <c r="J106" s="94"/>
    </row>
    <row r="107" spans="1:10" s="42" customFormat="1" ht="12.75">
      <c r="A107" s="40"/>
      <c r="B107" s="119"/>
      <c r="C107" s="45"/>
      <c r="D107" s="45"/>
      <c r="E107" s="45"/>
      <c r="F107" s="45"/>
      <c r="G107" s="43"/>
      <c r="H107" s="43"/>
      <c r="J107" s="94"/>
    </row>
    <row r="108" spans="1:10" s="42" customFormat="1" ht="12.75">
      <c r="A108" s="40"/>
      <c r="B108" s="119"/>
      <c r="C108" s="45"/>
      <c r="D108" s="45"/>
      <c r="E108" s="45"/>
      <c r="F108" s="45"/>
      <c r="G108" s="43"/>
      <c r="H108" s="43"/>
      <c r="J108" s="94"/>
    </row>
    <row r="109" spans="1:10" s="42" customFormat="1" ht="12.75">
      <c r="A109" s="40"/>
      <c r="B109" s="119" t="s">
        <v>224</v>
      </c>
      <c r="C109" s="63">
        <v>5481</v>
      </c>
      <c r="D109" s="63">
        <v>3830</v>
      </c>
      <c r="E109" s="63">
        <v>475</v>
      </c>
      <c r="F109" s="63">
        <v>-138</v>
      </c>
      <c r="G109" s="43">
        <f>+C109+E109</f>
        <v>5956</v>
      </c>
      <c r="H109" s="43">
        <f>+D109+F109</f>
        <v>3692</v>
      </c>
      <c r="J109" s="94"/>
    </row>
    <row r="110" spans="1:10" s="42" customFormat="1" ht="12.75">
      <c r="A110" s="40"/>
      <c r="B110" s="119" t="s">
        <v>133</v>
      </c>
      <c r="C110" s="63">
        <v>149679</v>
      </c>
      <c r="D110" s="63">
        <v>144293</v>
      </c>
      <c r="E110" s="63">
        <v>28297</v>
      </c>
      <c r="F110" s="63">
        <v>39041</v>
      </c>
      <c r="G110" s="43">
        <f>+C110+E110</f>
        <v>177976</v>
      </c>
      <c r="H110" s="43">
        <f>+D110+F110</f>
        <v>183334</v>
      </c>
      <c r="J110" s="94"/>
    </row>
    <row r="111" spans="1:10" s="42" customFormat="1" ht="12.75">
      <c r="A111" s="40"/>
      <c r="B111" s="119"/>
      <c r="C111" s="117"/>
      <c r="D111" s="63"/>
      <c r="E111" s="63"/>
      <c r="F111" s="63"/>
      <c r="G111" s="63"/>
      <c r="H111" s="43"/>
      <c r="I111" s="43"/>
      <c r="J111" s="94"/>
    </row>
    <row r="113" spans="2:7" ht="12.75">
      <c r="B113" s="3" t="s">
        <v>278</v>
      </c>
      <c r="F113" s="135" t="s">
        <v>311</v>
      </c>
      <c r="G113" s="135" t="s">
        <v>311</v>
      </c>
    </row>
    <row r="114" spans="6:7" ht="12.75">
      <c r="F114" s="1" t="s">
        <v>283</v>
      </c>
      <c r="G114" s="1" t="s">
        <v>283</v>
      </c>
    </row>
    <row r="115" spans="6:7" ht="12.75">
      <c r="F115" s="135" t="s">
        <v>313</v>
      </c>
      <c r="G115" s="135" t="s">
        <v>312</v>
      </c>
    </row>
    <row r="116" spans="6:7" ht="12.75">
      <c r="F116" s="44" t="s">
        <v>8</v>
      </c>
      <c r="G116" s="44" t="s">
        <v>8</v>
      </c>
    </row>
    <row r="117" spans="2:7" ht="12.75">
      <c r="B117" t="s">
        <v>279</v>
      </c>
      <c r="F117" s="42">
        <v>5956</v>
      </c>
      <c r="G117" s="42">
        <v>3692</v>
      </c>
    </row>
    <row r="118" spans="2:7" ht="12.75">
      <c r="B118" t="s">
        <v>280</v>
      </c>
      <c r="F118" s="42">
        <v>410</v>
      </c>
      <c r="G118" s="42">
        <v>556</v>
      </c>
    </row>
    <row r="119" spans="2:7" ht="12.75">
      <c r="B119" t="s">
        <v>281</v>
      </c>
      <c r="F119" s="42">
        <v>0</v>
      </c>
      <c r="G119" s="42">
        <v>140</v>
      </c>
    </row>
    <row r="120" spans="2:7" ht="12.75">
      <c r="B120" t="s">
        <v>282</v>
      </c>
      <c r="F120" s="109">
        <f>SUM(F117:F119)</f>
        <v>6366</v>
      </c>
      <c r="G120" s="109">
        <f>SUM(G117:G119)</f>
        <v>4388</v>
      </c>
    </row>
    <row r="122" spans="1:2" ht="12.75">
      <c r="A122" s="6">
        <v>13</v>
      </c>
      <c r="B122" s="3" t="s">
        <v>30</v>
      </c>
    </row>
    <row r="123" ht="12.75">
      <c r="B123" t="s">
        <v>40</v>
      </c>
    </row>
    <row r="124" ht="12.75">
      <c r="B124" s="9" t="s">
        <v>146</v>
      </c>
    </row>
    <row r="125" ht="12.75">
      <c r="B125" s="9" t="s">
        <v>130</v>
      </c>
    </row>
    <row r="126" ht="12.75">
      <c r="B126" s="9" t="s">
        <v>131</v>
      </c>
    </row>
    <row r="128" ht="12.75">
      <c r="B128" s="9" t="s">
        <v>294</v>
      </c>
    </row>
    <row r="129" ht="12.75">
      <c r="B129" s="9" t="s">
        <v>295</v>
      </c>
    </row>
    <row r="130" ht="12.75">
      <c r="B130" s="9"/>
    </row>
    <row r="131" spans="1:2" ht="12.75">
      <c r="A131" s="6">
        <v>14</v>
      </c>
      <c r="B131" s="3" t="s">
        <v>261</v>
      </c>
    </row>
    <row r="132" ht="12.75">
      <c r="B132" s="9" t="s">
        <v>284</v>
      </c>
    </row>
    <row r="133" ht="12.75">
      <c r="B133" s="9" t="s">
        <v>314</v>
      </c>
    </row>
    <row r="134" ht="12.75">
      <c r="B134" s="9" t="s">
        <v>262</v>
      </c>
    </row>
    <row r="135" ht="12.75">
      <c r="B135" s="9"/>
    </row>
    <row r="136" ht="12.75">
      <c r="B136" s="9"/>
    </row>
    <row r="137" spans="1:2" ht="12.75">
      <c r="A137" s="6">
        <v>15</v>
      </c>
      <c r="B137" s="3" t="s">
        <v>227</v>
      </c>
    </row>
    <row r="138" ht="12.75">
      <c r="B138" s="9" t="s">
        <v>228</v>
      </c>
    </row>
    <row r="139" ht="12.75">
      <c r="B139" s="9"/>
    </row>
    <row r="141" ht="12.75">
      <c r="A141" s="6" t="s">
        <v>0</v>
      </c>
    </row>
    <row r="142" spans="1:8" ht="12.75">
      <c r="A142" s="6" t="s">
        <v>197</v>
      </c>
      <c r="H142" s="8" t="s">
        <v>66</v>
      </c>
    </row>
    <row r="143" ht="12.75">
      <c r="A143" s="3" t="s">
        <v>300</v>
      </c>
    </row>
    <row r="145" spans="1:2" ht="12.75">
      <c r="A145" s="6">
        <v>16</v>
      </c>
      <c r="B145" s="3" t="s">
        <v>13</v>
      </c>
    </row>
    <row r="146" ht="12.75">
      <c r="B146" s="9" t="s">
        <v>324</v>
      </c>
    </row>
    <row r="147" ht="12.75">
      <c r="B147" s="9" t="s">
        <v>325</v>
      </c>
    </row>
    <row r="148" ht="12.75">
      <c r="B148" s="9" t="s">
        <v>336</v>
      </c>
    </row>
    <row r="149" ht="12.75">
      <c r="B149" s="9" t="s">
        <v>334</v>
      </c>
    </row>
    <row r="150" ht="12.75">
      <c r="B150" s="9"/>
    </row>
    <row r="151" ht="12.75">
      <c r="B151" s="9" t="s">
        <v>326</v>
      </c>
    </row>
    <row r="152" ht="12.75">
      <c r="B152" s="9" t="s">
        <v>327</v>
      </c>
    </row>
    <row r="153" ht="12.75">
      <c r="B153" s="9" t="s">
        <v>337</v>
      </c>
    </row>
    <row r="154" ht="12.75">
      <c r="B154" s="9" t="s">
        <v>339</v>
      </c>
    </row>
    <row r="155" ht="12.75">
      <c r="B155" s="9" t="s">
        <v>338</v>
      </c>
    </row>
    <row r="156" ht="12.75">
      <c r="B156" s="9"/>
    </row>
    <row r="157" ht="12.75">
      <c r="B157" s="9" t="s">
        <v>299</v>
      </c>
    </row>
    <row r="158" ht="12.75">
      <c r="B158" s="9" t="s">
        <v>298</v>
      </c>
    </row>
    <row r="159" ht="12.75">
      <c r="B159" s="9"/>
    </row>
    <row r="160" spans="1:2" ht="12.75">
      <c r="A160"/>
      <c r="B160" s="9"/>
    </row>
    <row r="161" spans="1:2" ht="12.75">
      <c r="A161" s="6">
        <v>17</v>
      </c>
      <c r="B161" s="3" t="s">
        <v>14</v>
      </c>
    </row>
    <row r="162" ht="12.75">
      <c r="B162" s="9" t="s">
        <v>329</v>
      </c>
    </row>
    <row r="163" ht="12.75">
      <c r="B163" s="9" t="s">
        <v>328</v>
      </c>
    </row>
    <row r="164" ht="12.75">
      <c r="B164" s="9" t="s">
        <v>330</v>
      </c>
    </row>
    <row r="165" ht="12.75">
      <c r="B165" s="9" t="s">
        <v>332</v>
      </c>
    </row>
    <row r="166" ht="12.75">
      <c r="B166" s="9" t="s">
        <v>333</v>
      </c>
    </row>
    <row r="167" ht="12.75">
      <c r="B167" s="9"/>
    </row>
    <row r="168" ht="12.75">
      <c r="B168" s="9" t="s">
        <v>340</v>
      </c>
    </row>
    <row r="169" ht="12.75">
      <c r="B169" s="9" t="s">
        <v>331</v>
      </c>
    </row>
    <row r="170" ht="12.75">
      <c r="B170" s="9"/>
    </row>
    <row r="171" ht="12.75">
      <c r="B171" s="9"/>
    </row>
    <row r="172" ht="12.75">
      <c r="B172" s="9"/>
    </row>
    <row r="173" spans="1:2" ht="12.75">
      <c r="A173" s="6">
        <v>18</v>
      </c>
      <c r="B173" s="3" t="s">
        <v>172</v>
      </c>
    </row>
    <row r="174" ht="12.75">
      <c r="B174" s="9" t="s">
        <v>341</v>
      </c>
    </row>
    <row r="175" ht="12.75">
      <c r="B175" s="9" t="s">
        <v>342</v>
      </c>
    </row>
    <row r="176" spans="2:11" ht="12.75">
      <c r="B176" s="9"/>
      <c r="K176" t="s">
        <v>344</v>
      </c>
    </row>
    <row r="177" ht="12.75">
      <c r="B177" s="9" t="s">
        <v>174</v>
      </c>
    </row>
    <row r="178" ht="12.75">
      <c r="B178" s="9" t="s">
        <v>343</v>
      </c>
    </row>
    <row r="179" ht="12.75">
      <c r="B179" s="9"/>
    </row>
    <row r="180" ht="12.75">
      <c r="B180" s="9"/>
    </row>
    <row r="181" s="9" customFormat="1" ht="12.75">
      <c r="A181" s="16"/>
    </row>
    <row r="182" spans="1:2" ht="12.75">
      <c r="A182" s="6">
        <v>19</v>
      </c>
      <c r="B182" s="3" t="s">
        <v>37</v>
      </c>
    </row>
    <row r="183" ht="12.75">
      <c r="B183" t="s">
        <v>57</v>
      </c>
    </row>
    <row r="186" ht="12.75">
      <c r="B186" s="9"/>
    </row>
    <row r="188" spans="1:8" ht="12.75">
      <c r="A188" s="6" t="s">
        <v>0</v>
      </c>
      <c r="H188" s="8" t="s">
        <v>67</v>
      </c>
    </row>
    <row r="189" ht="12.75">
      <c r="A189" s="6" t="s">
        <v>197</v>
      </c>
    </row>
    <row r="190" ht="12.75">
      <c r="A190" s="3" t="s">
        <v>300</v>
      </c>
    </row>
    <row r="191" ht="12.75">
      <c r="A191" s="3"/>
    </row>
    <row r="192" spans="1:7" ht="12.75">
      <c r="A192" s="6">
        <v>20</v>
      </c>
      <c r="B192" s="3" t="s">
        <v>18</v>
      </c>
      <c r="D192" s="147" t="s">
        <v>56</v>
      </c>
      <c r="E192" s="147"/>
      <c r="F192" s="147" t="s">
        <v>315</v>
      </c>
      <c r="G192" s="147"/>
    </row>
    <row r="193" spans="4:7" ht="12.75">
      <c r="D193" s="58" t="s">
        <v>303</v>
      </c>
      <c r="E193" s="58" t="s">
        <v>305</v>
      </c>
      <c r="F193" s="58" t="s">
        <v>303</v>
      </c>
      <c r="G193" s="58" t="s">
        <v>305</v>
      </c>
    </row>
    <row r="194" spans="4:7" ht="12.75">
      <c r="D194" s="8" t="s">
        <v>8</v>
      </c>
      <c r="E194" s="8" t="s">
        <v>8</v>
      </c>
      <c r="F194" s="8" t="s">
        <v>8</v>
      </c>
      <c r="G194" s="8" t="s">
        <v>8</v>
      </c>
    </row>
    <row r="195" spans="2:7" ht="12.75">
      <c r="B195" t="s">
        <v>79</v>
      </c>
      <c r="D195" s="74">
        <v>824</v>
      </c>
      <c r="E195" s="67">
        <v>785</v>
      </c>
      <c r="F195" s="74">
        <v>1482</v>
      </c>
      <c r="G195" s="67">
        <v>1073</v>
      </c>
    </row>
    <row r="196" spans="2:7" ht="12.75">
      <c r="B196" t="s">
        <v>80</v>
      </c>
      <c r="D196" s="61"/>
      <c r="E196" s="61"/>
      <c r="F196" s="61"/>
      <c r="G196" s="61"/>
    </row>
    <row r="197" spans="4:7" ht="12.75">
      <c r="D197" s="88">
        <f>SUM(D195:D196)</f>
        <v>824</v>
      </c>
      <c r="E197" s="88">
        <f>SUM(E195:E196)</f>
        <v>785</v>
      </c>
      <c r="F197" s="88">
        <f>SUM(F195:F196)</f>
        <v>1482</v>
      </c>
      <c r="G197" s="88">
        <f>SUM(G195:G196)</f>
        <v>1073</v>
      </c>
    </row>
    <row r="198" ht="12.75">
      <c r="A198" s="3"/>
    </row>
    <row r="199" spans="1:2" ht="12.75">
      <c r="A199" s="3"/>
      <c r="B199" t="s">
        <v>316</v>
      </c>
    </row>
    <row r="200" ht="12.75">
      <c r="A200" s="3"/>
    </row>
    <row r="201" ht="12.75">
      <c r="A201" s="3"/>
    </row>
    <row r="202" ht="12.75">
      <c r="A202" s="3"/>
    </row>
    <row r="203" spans="1:2" ht="12.75">
      <c r="A203" s="6">
        <v>21</v>
      </c>
      <c r="B203" s="3" t="s">
        <v>26</v>
      </c>
    </row>
    <row r="204" ht="12.75">
      <c r="B204" t="s">
        <v>49</v>
      </c>
    </row>
    <row r="205" ht="12.75">
      <c r="B205" t="s">
        <v>50</v>
      </c>
    </row>
    <row r="206" spans="1:8" ht="12.75">
      <c r="A206" s="3"/>
      <c r="H206" s="1"/>
    </row>
    <row r="207" spans="1:2" ht="12.75">
      <c r="A207" s="6">
        <v>22</v>
      </c>
      <c r="B207" s="3" t="s">
        <v>27</v>
      </c>
    </row>
    <row r="208" spans="5:6" ht="12.75">
      <c r="E208" s="8" t="s">
        <v>313</v>
      </c>
      <c r="F208" s="8" t="s">
        <v>167</v>
      </c>
    </row>
    <row r="209" spans="2:6" ht="12.75">
      <c r="B209" s="121" t="s">
        <v>15</v>
      </c>
      <c r="E209" s="8" t="s">
        <v>8</v>
      </c>
      <c r="F209" s="8" t="s">
        <v>8</v>
      </c>
    </row>
    <row r="210" spans="2:6" ht="12.75">
      <c r="B210" s="3" t="s">
        <v>230</v>
      </c>
      <c r="E210" s="8"/>
      <c r="F210" s="8"/>
    </row>
    <row r="211" spans="2:6" ht="12.75">
      <c r="B211" s="9" t="s">
        <v>288</v>
      </c>
      <c r="E211" s="2">
        <v>1903</v>
      </c>
      <c r="F211" s="2">
        <v>2380</v>
      </c>
    </row>
    <row r="212" spans="2:6" ht="12.75">
      <c r="B212" s="9" t="s">
        <v>289</v>
      </c>
      <c r="E212" s="5">
        <v>88</v>
      </c>
      <c r="F212" s="5">
        <v>108</v>
      </c>
    </row>
    <row r="213" spans="5:6" ht="12.75">
      <c r="E213" s="10">
        <f>SUM(E211:E212)</f>
        <v>1991</v>
      </c>
      <c r="F213" s="10">
        <f>SUM(F211:F212)</f>
        <v>2488</v>
      </c>
    </row>
    <row r="214" spans="5:6" ht="12.75">
      <c r="E214" s="2"/>
      <c r="F214" s="2"/>
    </row>
    <row r="215" spans="2:6" ht="12.75">
      <c r="B215" s="3" t="s">
        <v>231</v>
      </c>
      <c r="E215" s="8"/>
      <c r="F215" s="8"/>
    </row>
    <row r="216" spans="2:10" ht="12.75">
      <c r="B216" s="9" t="s">
        <v>287</v>
      </c>
      <c r="E216" s="2">
        <v>20746</v>
      </c>
      <c r="F216" s="2">
        <v>17265</v>
      </c>
      <c r="J216" s="9" t="s">
        <v>51</v>
      </c>
    </row>
    <row r="218" spans="5:6" ht="12.75">
      <c r="E218" s="4">
        <f>SUM(E213:E216)</f>
        <v>22737</v>
      </c>
      <c r="F218" s="4">
        <f>SUM(F213:F216)</f>
        <v>19753</v>
      </c>
    </row>
    <row r="219" spans="2:6" ht="12.75">
      <c r="B219" s="121" t="s">
        <v>16</v>
      </c>
      <c r="E219" s="2"/>
      <c r="F219" s="2"/>
    </row>
    <row r="220" spans="2:6" ht="12.75">
      <c r="B220" s="3" t="s">
        <v>230</v>
      </c>
      <c r="E220" s="2"/>
      <c r="F220" s="2"/>
    </row>
    <row r="221" spans="2:6" ht="12.75">
      <c r="B221" s="9" t="s">
        <v>288</v>
      </c>
      <c r="E221" s="2">
        <v>1390</v>
      </c>
      <c r="F221" s="2">
        <v>2138</v>
      </c>
    </row>
    <row r="222" spans="2:6" ht="12.75">
      <c r="B222" s="9" t="s">
        <v>289</v>
      </c>
      <c r="E222" s="2">
        <v>141</v>
      </c>
      <c r="F222" s="2">
        <v>185</v>
      </c>
    </row>
    <row r="224" spans="5:6" ht="12.75">
      <c r="E224" s="4">
        <f>SUM(E221:E223)</f>
        <v>1531</v>
      </c>
      <c r="F224" s="4">
        <f>SUM(F221:F223)</f>
        <v>2323</v>
      </c>
    </row>
    <row r="225" spans="2:6" ht="12.75">
      <c r="B225" s="3" t="s">
        <v>5</v>
      </c>
      <c r="E225" s="18">
        <f>+E218+E224</f>
        <v>24268</v>
      </c>
      <c r="F225" s="18">
        <f>+F218+F224</f>
        <v>22076</v>
      </c>
    </row>
    <row r="226" spans="2:8" ht="12.75">
      <c r="B226" s="3"/>
      <c r="G226" s="10"/>
      <c r="H226" s="10"/>
    </row>
    <row r="227" spans="2:8" ht="12.75">
      <c r="B227" s="3" t="s">
        <v>232</v>
      </c>
      <c r="G227" s="10"/>
      <c r="H227" s="10"/>
    </row>
    <row r="228" spans="2:8" ht="12.75">
      <c r="B228" s="3" t="s">
        <v>233</v>
      </c>
      <c r="G228" s="10"/>
      <c r="H228" s="10"/>
    </row>
    <row r="229" spans="2:8" ht="12.75">
      <c r="B229" s="3"/>
      <c r="G229" s="10"/>
      <c r="H229" s="10"/>
    </row>
    <row r="230" spans="2:8" ht="12.75">
      <c r="B230" s="3" t="s">
        <v>302</v>
      </c>
      <c r="D230" s="8" t="s">
        <v>15</v>
      </c>
      <c r="E230" s="8" t="s">
        <v>16</v>
      </c>
      <c r="G230" s="10"/>
      <c r="H230" s="10"/>
    </row>
    <row r="231" spans="2:8" ht="12.75">
      <c r="B231" s="3"/>
      <c r="D231" s="8" t="s">
        <v>8</v>
      </c>
      <c r="E231" s="8" t="s">
        <v>8</v>
      </c>
      <c r="G231" s="10"/>
      <c r="H231" s="10"/>
    </row>
    <row r="232" spans="2:8" ht="12.75">
      <c r="B232" s="3" t="s">
        <v>234</v>
      </c>
      <c r="D232" s="113">
        <v>2482</v>
      </c>
      <c r="E232" s="113">
        <v>1531</v>
      </c>
      <c r="G232" s="10"/>
      <c r="H232" s="10"/>
    </row>
    <row r="233" spans="2:8" ht="12.75">
      <c r="B233" s="3" t="s">
        <v>54</v>
      </c>
      <c r="D233" s="113">
        <v>15412</v>
      </c>
      <c r="E233" s="112"/>
      <c r="G233" s="10"/>
      <c r="H233" s="10"/>
    </row>
    <row r="234" spans="2:8" ht="12.75">
      <c r="B234" s="3" t="s">
        <v>263</v>
      </c>
      <c r="D234" s="113">
        <v>225</v>
      </c>
      <c r="E234" s="112"/>
      <c r="G234" s="10"/>
      <c r="H234" s="10"/>
    </row>
    <row r="235" spans="2:8" ht="12.75">
      <c r="B235" s="3" t="s">
        <v>157</v>
      </c>
      <c r="D235" s="113">
        <v>4618</v>
      </c>
      <c r="E235" s="112"/>
      <c r="G235" s="10"/>
      <c r="H235" s="10"/>
    </row>
    <row r="236" spans="2:8" ht="12.75">
      <c r="B236" s="3" t="s">
        <v>170</v>
      </c>
      <c r="D236" s="113">
        <v>0</v>
      </c>
      <c r="E236" s="112"/>
      <c r="G236" s="10"/>
      <c r="H236" s="10"/>
    </row>
    <row r="237" spans="2:8" ht="12.75">
      <c r="B237" s="3" t="s">
        <v>235</v>
      </c>
      <c r="D237" s="114">
        <f>SUM(D232:D236)</f>
        <v>22737</v>
      </c>
      <c r="E237" s="114">
        <f>SUM(E232:E236)</f>
        <v>1531</v>
      </c>
      <c r="G237" s="10"/>
      <c r="H237" s="10"/>
    </row>
    <row r="238" spans="1:8" s="9" customFormat="1" ht="12.75">
      <c r="A238" s="16"/>
      <c r="B238" s="3"/>
      <c r="C238" s="15"/>
      <c r="D238" s="30"/>
      <c r="E238" s="15"/>
      <c r="G238" s="17"/>
      <c r="H238" s="17"/>
    </row>
    <row r="239" spans="1:8" s="9" customFormat="1" ht="12.75">
      <c r="A239" s="6" t="s">
        <v>0</v>
      </c>
      <c r="B239" s="3"/>
      <c r="C239" s="15"/>
      <c r="D239" s="30"/>
      <c r="E239" s="15"/>
      <c r="G239" s="17"/>
      <c r="H239" s="8" t="s">
        <v>68</v>
      </c>
    </row>
    <row r="240" spans="1:8" s="9" customFormat="1" ht="12.75">
      <c r="A240" s="6" t="s">
        <v>197</v>
      </c>
      <c r="B240" s="3"/>
      <c r="C240" s="15"/>
      <c r="D240" s="30"/>
      <c r="E240" s="15"/>
      <c r="G240" s="17"/>
      <c r="H240" s="17"/>
    </row>
    <row r="241" spans="1:8" s="9" customFormat="1" ht="12.75">
      <c r="A241" s="3" t="s">
        <v>300</v>
      </c>
      <c r="B241" s="3"/>
      <c r="C241" s="15"/>
      <c r="D241" s="30"/>
      <c r="E241" s="15"/>
      <c r="G241" s="17"/>
      <c r="H241" s="17"/>
    </row>
    <row r="242" spans="1:8" s="9" customFormat="1" ht="12.75">
      <c r="A242" s="3"/>
      <c r="B242" s="3"/>
      <c r="C242" s="15"/>
      <c r="D242" s="30"/>
      <c r="E242" s="15"/>
      <c r="G242" s="17"/>
      <c r="H242" s="17"/>
    </row>
    <row r="243" spans="1:8" s="9" customFormat="1" ht="12.75">
      <c r="A243" s="6">
        <v>23</v>
      </c>
      <c r="B243" s="3" t="s">
        <v>106</v>
      </c>
      <c r="C243" s="15"/>
      <c r="D243" s="30"/>
      <c r="E243" s="15"/>
      <c r="G243" s="17"/>
      <c r="H243" s="17"/>
    </row>
    <row r="244" spans="1:9" s="9" customFormat="1" ht="12.75">
      <c r="A244" s="16"/>
      <c r="B244" s="9" t="s">
        <v>317</v>
      </c>
      <c r="C244" s="15"/>
      <c r="D244" s="30"/>
      <c r="E244" s="15"/>
      <c r="G244" s="17"/>
      <c r="H244" s="17"/>
      <c r="I244" s="3"/>
    </row>
    <row r="245" spans="1:8" s="9" customFormat="1" ht="12.75">
      <c r="A245" s="16"/>
      <c r="B245" s="9" t="s">
        <v>98</v>
      </c>
      <c r="C245" s="15"/>
      <c r="D245" s="30"/>
      <c r="E245" s="15"/>
      <c r="G245" s="17"/>
      <c r="H245" s="17"/>
    </row>
    <row r="246" spans="1:8" s="9" customFormat="1" ht="12.75">
      <c r="A246" s="16"/>
      <c r="C246" s="15"/>
      <c r="D246" s="30"/>
      <c r="E246" s="15"/>
      <c r="G246" s="17"/>
      <c r="H246" s="17"/>
    </row>
    <row r="247" spans="1:8" s="9" customFormat="1" ht="12.75">
      <c r="A247" s="16"/>
      <c r="C247" s="15"/>
      <c r="D247" s="30"/>
      <c r="E247" s="15"/>
      <c r="F247" s="56" t="s">
        <v>229</v>
      </c>
      <c r="G247" s="57"/>
      <c r="H247" s="17"/>
    </row>
    <row r="248" spans="1:8" s="9" customFormat="1" ht="12.75">
      <c r="A248" s="16"/>
      <c r="C248" s="15"/>
      <c r="D248" s="30"/>
      <c r="E248" s="15"/>
      <c r="F248" s="56" t="s">
        <v>105</v>
      </c>
      <c r="G248" s="57"/>
      <c r="H248" s="17"/>
    </row>
    <row r="249" spans="1:8" s="9" customFormat="1" ht="12.75">
      <c r="A249" s="16"/>
      <c r="B249" s="9" t="s">
        <v>99</v>
      </c>
      <c r="C249" s="15"/>
      <c r="D249" s="30"/>
      <c r="E249" s="15"/>
      <c r="F249" s="16" t="s">
        <v>104</v>
      </c>
      <c r="G249" s="120"/>
      <c r="H249" s="17"/>
    </row>
    <row r="250" spans="1:8" s="9" customFormat="1" ht="12.75">
      <c r="A250" s="16"/>
      <c r="C250" s="15"/>
      <c r="D250" s="30"/>
      <c r="E250" s="15"/>
      <c r="G250" s="17"/>
      <c r="H250" s="17"/>
    </row>
    <row r="251" spans="1:8" s="9" customFormat="1" ht="12.75">
      <c r="A251" s="16"/>
      <c r="B251" s="9" t="s">
        <v>100</v>
      </c>
      <c r="F251" s="64">
        <v>90540</v>
      </c>
      <c r="G251" s="43"/>
      <c r="H251" s="17"/>
    </row>
    <row r="252" spans="1:8" s="9" customFormat="1" ht="12.75">
      <c r="A252" s="16"/>
      <c r="B252" s="9" t="s">
        <v>101</v>
      </c>
      <c r="F252" s="65" t="s">
        <v>97</v>
      </c>
      <c r="G252" s="55"/>
      <c r="H252" s="17"/>
    </row>
    <row r="253" spans="1:8" s="9" customFormat="1" ht="12.75">
      <c r="A253" s="16"/>
      <c r="B253" s="9" t="s">
        <v>102</v>
      </c>
      <c r="F253" s="64">
        <v>1630240</v>
      </c>
      <c r="G253" s="43"/>
      <c r="H253" s="17"/>
    </row>
    <row r="254" spans="1:8" s="9" customFormat="1" ht="12.75">
      <c r="A254" s="16"/>
      <c r="B254" s="9" t="s">
        <v>103</v>
      </c>
      <c r="F254" s="55" t="s">
        <v>97</v>
      </c>
      <c r="G254" s="55"/>
      <c r="H254" s="17"/>
    </row>
    <row r="255" spans="1:8" s="9" customFormat="1" ht="12.75">
      <c r="A255" s="16"/>
      <c r="G255" s="17"/>
      <c r="H255" s="17"/>
    </row>
    <row r="256" spans="1:8" ht="12.75">
      <c r="A256" s="3"/>
      <c r="H256" s="1"/>
    </row>
    <row r="257" spans="1:2" ht="12.75">
      <c r="A257" s="6">
        <v>24</v>
      </c>
      <c r="B257" s="3" t="s">
        <v>165</v>
      </c>
    </row>
    <row r="258" spans="1:2" s="9" customFormat="1" ht="12.75">
      <c r="A258" s="16"/>
      <c r="B258" s="9" t="s">
        <v>318</v>
      </c>
    </row>
    <row r="259" spans="1:7" s="9" customFormat="1" ht="12.75">
      <c r="A259" s="16"/>
      <c r="F259" s="8" t="s">
        <v>154</v>
      </c>
      <c r="G259" s="8" t="s">
        <v>163</v>
      </c>
    </row>
    <row r="260" spans="1:7" s="9" customFormat="1" ht="12.75">
      <c r="A260" s="16"/>
      <c r="F260" s="8" t="s">
        <v>155</v>
      </c>
      <c r="G260" s="8" t="s">
        <v>156</v>
      </c>
    </row>
    <row r="261" spans="1:7" s="9" customFormat="1" ht="12.75">
      <c r="A261" s="16"/>
      <c r="F261" s="8" t="s">
        <v>8</v>
      </c>
      <c r="G261" s="8" t="s">
        <v>8</v>
      </c>
    </row>
    <row r="262" spans="1:7" s="9" customFormat="1" ht="12.75">
      <c r="A262" s="16"/>
      <c r="B262" s="9" t="s">
        <v>125</v>
      </c>
      <c r="F262" s="95">
        <v>10579</v>
      </c>
      <c r="G262" s="96">
        <v>-164</v>
      </c>
    </row>
    <row r="263" s="9" customFormat="1" ht="12.75">
      <c r="A263" s="16"/>
    </row>
    <row r="264" spans="1:2" s="9" customFormat="1" ht="12.75">
      <c r="A264" s="16"/>
      <c r="B264" s="9" t="s">
        <v>161</v>
      </c>
    </row>
    <row r="265" spans="1:2" s="9" customFormat="1" ht="12.75">
      <c r="A265" s="16"/>
      <c r="B265" s="9" t="s">
        <v>162</v>
      </c>
    </row>
    <row r="266" s="9" customFormat="1" ht="12.75">
      <c r="A266" s="16"/>
    </row>
    <row r="267" s="9" customFormat="1" ht="12.75">
      <c r="A267" s="16"/>
    </row>
    <row r="268" spans="1:2" ht="12.75">
      <c r="A268" s="6">
        <v>25</v>
      </c>
      <c r="B268" s="3" t="s">
        <v>17</v>
      </c>
    </row>
    <row r="269" ht="12.75">
      <c r="B269" t="s">
        <v>41</v>
      </c>
    </row>
    <row r="270" ht="12.75">
      <c r="B270" t="s">
        <v>42</v>
      </c>
    </row>
    <row r="272" spans="1:2" ht="12.75">
      <c r="A272" s="6">
        <v>26</v>
      </c>
      <c r="B272" s="3" t="s">
        <v>173</v>
      </c>
    </row>
    <row r="273" ht="12.75">
      <c r="B273" s="9" t="s">
        <v>319</v>
      </c>
    </row>
    <row r="274" ht="12.75">
      <c r="B274" s="9"/>
    </row>
    <row r="275" ht="12.75">
      <c r="B275" s="9"/>
    </row>
    <row r="276" ht="12.75">
      <c r="B276" s="3"/>
    </row>
    <row r="277" s="9" customFormat="1" ht="12.75">
      <c r="A277" s="16"/>
    </row>
    <row r="278" spans="1:8" s="9" customFormat="1" ht="12.75">
      <c r="A278" s="6" t="s">
        <v>0</v>
      </c>
      <c r="H278" s="8" t="s">
        <v>120</v>
      </c>
    </row>
    <row r="279" s="9" customFormat="1" ht="12.75">
      <c r="A279" s="6" t="s">
        <v>197</v>
      </c>
    </row>
    <row r="280" s="9" customFormat="1" ht="12.75">
      <c r="A280" s="3" t="s">
        <v>300</v>
      </c>
    </row>
    <row r="281" s="9" customFormat="1" ht="12.75">
      <c r="A281" s="16"/>
    </row>
    <row r="282" spans="1:11" s="9" customFormat="1" ht="12.75">
      <c r="A282" s="6">
        <v>27</v>
      </c>
      <c r="B282" s="3" t="s">
        <v>36</v>
      </c>
      <c r="C282"/>
      <c r="D282"/>
      <c r="E282"/>
      <c r="F282"/>
      <c r="G282"/>
      <c r="H282"/>
      <c r="I282"/>
      <c r="J282"/>
      <c r="K282" s="9" t="s">
        <v>51</v>
      </c>
    </row>
    <row r="283" spans="1:10" s="9" customFormat="1" ht="12.75">
      <c r="A283" s="6"/>
      <c r="B283" s="3"/>
      <c r="C283"/>
      <c r="D283"/>
      <c r="E283"/>
      <c r="F283"/>
      <c r="G283"/>
      <c r="H283"/>
      <c r="I283"/>
      <c r="J283"/>
    </row>
    <row r="284" spans="1:10" s="9" customFormat="1" ht="12.75">
      <c r="A284" s="6"/>
      <c r="B284" s="3" t="s">
        <v>88</v>
      </c>
      <c r="C284"/>
      <c r="D284"/>
      <c r="E284"/>
      <c r="F284"/>
      <c r="G284"/>
      <c r="H284"/>
      <c r="I284"/>
      <c r="J284"/>
    </row>
    <row r="285" spans="1:10" s="9" customFormat="1" ht="12.75">
      <c r="A285" s="6"/>
      <c r="B285" t="s">
        <v>58</v>
      </c>
      <c r="C285"/>
      <c r="D285"/>
      <c r="E285"/>
      <c r="F285"/>
      <c r="G285"/>
      <c r="H285"/>
      <c r="I285"/>
      <c r="J285"/>
    </row>
    <row r="286" spans="1:10" s="9" customFormat="1" ht="12.75">
      <c r="A286" s="6"/>
      <c r="B286" t="s">
        <v>59</v>
      </c>
      <c r="C286"/>
      <c r="D286"/>
      <c r="E286"/>
      <c r="F286"/>
      <c r="G286"/>
      <c r="H286"/>
      <c r="I286"/>
      <c r="J286"/>
    </row>
    <row r="287" spans="1:10" s="9" customFormat="1" ht="12.75">
      <c r="A287" s="6"/>
      <c r="B287" t="s">
        <v>60</v>
      </c>
      <c r="C287"/>
      <c r="D287"/>
      <c r="E287"/>
      <c r="F287"/>
      <c r="G287"/>
      <c r="H287"/>
      <c r="I287"/>
      <c r="J287"/>
    </row>
    <row r="288" spans="1:10" s="9" customFormat="1" ht="12.75">
      <c r="A288" s="6"/>
      <c r="B288"/>
      <c r="C288"/>
      <c r="D288"/>
      <c r="E288" s="137"/>
      <c r="F288" s="137"/>
      <c r="G288" s="137"/>
      <c r="H288" s="137"/>
      <c r="I288"/>
      <c r="J288" t="s">
        <v>51</v>
      </c>
    </row>
    <row r="289" spans="1:10" s="9" customFormat="1" ht="12.75">
      <c r="A289" s="6"/>
      <c r="B289" s="3" t="s">
        <v>320</v>
      </c>
      <c r="C289"/>
      <c r="D289"/>
      <c r="E289" s="3"/>
      <c r="F289" s="3"/>
      <c r="G289" s="3"/>
      <c r="H289" s="3"/>
      <c r="I289" t="s">
        <v>51</v>
      </c>
      <c r="J289"/>
    </row>
    <row r="290" ht="12.75">
      <c r="B290" s="9"/>
    </row>
    <row r="291" spans="1:10" s="9" customFormat="1" ht="12.75">
      <c r="A291" s="6"/>
      <c r="B291" s="3" t="s">
        <v>55</v>
      </c>
      <c r="C291"/>
      <c r="D291"/>
      <c r="E291"/>
      <c r="F291" s="3">
        <v>2012</v>
      </c>
      <c r="G291" s="3">
        <v>2011</v>
      </c>
      <c r="I291"/>
      <c r="J291"/>
    </row>
    <row r="292" spans="1:10" s="9" customFormat="1" ht="12.75">
      <c r="A292" s="6"/>
      <c r="B292" t="s">
        <v>119</v>
      </c>
      <c r="C292"/>
      <c r="D292"/>
      <c r="E292"/>
      <c r="F292" s="10">
        <v>79581840</v>
      </c>
      <c r="G292" s="10">
        <v>79581840</v>
      </c>
      <c r="I292"/>
      <c r="J292"/>
    </row>
    <row r="293" spans="1:10" s="9" customFormat="1" ht="12.75">
      <c r="A293" s="6"/>
      <c r="B293" s="9" t="s">
        <v>118</v>
      </c>
      <c r="C293"/>
      <c r="D293"/>
      <c r="E293"/>
      <c r="F293" s="61">
        <v>-1630240</v>
      </c>
      <c r="G293" s="61">
        <v>-1539700</v>
      </c>
      <c r="H293" s="62"/>
      <c r="I293"/>
      <c r="J293"/>
    </row>
    <row r="294" spans="1:10" s="9" customFormat="1" ht="12.75">
      <c r="A294" s="6"/>
      <c r="B294" s="9" t="s">
        <v>55</v>
      </c>
      <c r="C294"/>
      <c r="D294"/>
      <c r="E294"/>
      <c r="F294" s="48">
        <f>SUM(F292:F293)</f>
        <v>77951600</v>
      </c>
      <c r="G294" s="48">
        <f>SUM(G292:G293)</f>
        <v>78042140</v>
      </c>
      <c r="I294"/>
      <c r="J294"/>
    </row>
    <row r="295" spans="1:10" s="9" customFormat="1" ht="12.75">
      <c r="A295" s="6"/>
      <c r="B295" s="3"/>
      <c r="C295"/>
      <c r="D295"/>
      <c r="E295"/>
      <c r="G295" s="2"/>
      <c r="I295"/>
      <c r="J295"/>
    </row>
    <row r="296" spans="1:10" s="9" customFormat="1" ht="12.75">
      <c r="A296" s="6"/>
      <c r="B296" s="3" t="s">
        <v>115</v>
      </c>
      <c r="C296"/>
      <c r="D296"/>
      <c r="E296"/>
      <c r="F296"/>
      <c r="G296"/>
      <c r="H296"/>
      <c r="I296"/>
      <c r="J296"/>
    </row>
    <row r="297" s="9" customFormat="1" ht="12.75">
      <c r="A297" s="16"/>
    </row>
    <row r="298" ht="12.75">
      <c r="B298" s="9"/>
    </row>
    <row r="300" spans="1:2" ht="12.75">
      <c r="A300" s="6">
        <v>28</v>
      </c>
      <c r="B300" s="3" t="s">
        <v>181</v>
      </c>
    </row>
    <row r="301" spans="4:8" ht="12.75">
      <c r="D301" s="147" t="s">
        <v>56</v>
      </c>
      <c r="E301" s="147"/>
      <c r="F301" s="147" t="s">
        <v>315</v>
      </c>
      <c r="G301" s="147"/>
      <c r="H301" s="34"/>
    </row>
    <row r="302" spans="4:8" ht="12.75">
      <c r="D302" s="58" t="s">
        <v>303</v>
      </c>
      <c r="E302" s="58" t="s">
        <v>305</v>
      </c>
      <c r="F302" s="58" t="s">
        <v>303</v>
      </c>
      <c r="G302" s="58" t="s">
        <v>305</v>
      </c>
      <c r="H302" s="58"/>
    </row>
    <row r="303" spans="4:8" ht="12.75">
      <c r="D303" s="8" t="s">
        <v>8</v>
      </c>
      <c r="E303" s="8" t="s">
        <v>8</v>
      </c>
      <c r="F303" s="8" t="s">
        <v>8</v>
      </c>
      <c r="G303" s="8" t="s">
        <v>8</v>
      </c>
      <c r="H303" s="8"/>
    </row>
    <row r="304" ht="12.75">
      <c r="B304" s="3" t="s">
        <v>271</v>
      </c>
    </row>
    <row r="305" ht="12.75">
      <c r="B305" s="3" t="s">
        <v>270</v>
      </c>
    </row>
    <row r="306" spans="2:7" ht="12.75">
      <c r="B306" t="s">
        <v>269</v>
      </c>
      <c r="D306" s="42"/>
      <c r="E306" s="42"/>
      <c r="F306" s="42"/>
      <c r="G306" s="42"/>
    </row>
    <row r="307" spans="2:7" ht="12.75">
      <c r="B307" t="s">
        <v>268</v>
      </c>
      <c r="D307" s="42">
        <v>2073</v>
      </c>
      <c r="E307" s="42">
        <v>1664</v>
      </c>
      <c r="F307" s="42">
        <v>3477</v>
      </c>
      <c r="G307" s="42">
        <v>3391</v>
      </c>
    </row>
    <row r="308" spans="2:7" ht="12.75">
      <c r="B308" t="s">
        <v>264</v>
      </c>
      <c r="D308" s="42">
        <v>488</v>
      </c>
      <c r="E308" s="42">
        <v>0</v>
      </c>
      <c r="F308" s="42">
        <v>976</v>
      </c>
      <c r="G308" s="42">
        <v>0</v>
      </c>
    </row>
    <row r="309" spans="2:7" ht="12.75">
      <c r="B309" t="s">
        <v>321</v>
      </c>
      <c r="D309" s="42">
        <v>164</v>
      </c>
      <c r="E309" s="42"/>
      <c r="F309" s="42">
        <v>164</v>
      </c>
      <c r="G309" s="42"/>
    </row>
    <row r="310" spans="2:7" ht="12.75">
      <c r="B310" t="s">
        <v>322</v>
      </c>
      <c r="D310" s="42">
        <v>17</v>
      </c>
      <c r="E310" s="42"/>
      <c r="F310" s="42">
        <v>17</v>
      </c>
      <c r="G310" s="42"/>
    </row>
    <row r="311" spans="2:7" ht="12.75">
      <c r="B311" t="s">
        <v>267</v>
      </c>
      <c r="D311" s="42"/>
      <c r="E311" s="42"/>
      <c r="F311" s="42"/>
      <c r="G311" s="42"/>
    </row>
    <row r="312" spans="4:7" ht="12.75">
      <c r="D312" s="42"/>
      <c r="E312" s="42"/>
      <c r="F312" s="42"/>
      <c r="G312" s="42"/>
    </row>
    <row r="313" spans="2:7" ht="12.75">
      <c r="B313" s="3" t="s">
        <v>265</v>
      </c>
      <c r="D313" s="42"/>
      <c r="E313" s="42"/>
      <c r="F313" s="42"/>
      <c r="G313" s="42"/>
    </row>
    <row r="314" spans="2:7" ht="12.75">
      <c r="B314" t="s">
        <v>266</v>
      </c>
      <c r="D314" s="42">
        <v>0</v>
      </c>
      <c r="E314" s="42">
        <v>0</v>
      </c>
      <c r="F314" s="42">
        <v>450</v>
      </c>
      <c r="G314" s="42">
        <v>134</v>
      </c>
    </row>
    <row r="315" spans="2:7" ht="12.75">
      <c r="B315" t="s">
        <v>276</v>
      </c>
      <c r="D315" s="42"/>
      <c r="E315" s="42"/>
      <c r="F315" s="42"/>
      <c r="G315" s="42"/>
    </row>
    <row r="316" spans="2:7" ht="12.75">
      <c r="B316" t="s">
        <v>267</v>
      </c>
      <c r="D316" s="42">
        <v>0</v>
      </c>
      <c r="E316" s="42">
        <v>0</v>
      </c>
      <c r="F316" s="42">
        <v>21</v>
      </c>
      <c r="G316" s="42">
        <v>272</v>
      </c>
    </row>
    <row r="317" spans="4:7" ht="12.75">
      <c r="D317" s="42"/>
      <c r="E317" s="42"/>
      <c r="F317" s="42"/>
      <c r="G317" s="42"/>
    </row>
    <row r="318" ht="12.75">
      <c r="B318" t="s">
        <v>286</v>
      </c>
    </row>
    <row r="319" ht="12.75">
      <c r="B319" t="s">
        <v>323</v>
      </c>
    </row>
    <row r="327" s="9" customFormat="1" ht="12.75">
      <c r="A327" s="16"/>
    </row>
    <row r="328" s="9" customFormat="1" ht="12.75">
      <c r="A328" s="16"/>
    </row>
    <row r="329" spans="1:8" s="9" customFormat="1" ht="12.75">
      <c r="A329" s="6" t="s">
        <v>0</v>
      </c>
      <c r="B329" s="3"/>
      <c r="C329" s="15"/>
      <c r="D329" s="30"/>
      <c r="E329" s="15"/>
      <c r="G329" s="17"/>
      <c r="H329" s="8" t="s">
        <v>138</v>
      </c>
    </row>
    <row r="330" spans="1:8" s="9" customFormat="1" ht="12.75">
      <c r="A330" s="6" t="s">
        <v>197</v>
      </c>
      <c r="B330" s="3"/>
      <c r="C330" s="15"/>
      <c r="D330" s="30"/>
      <c r="E330" s="15"/>
      <c r="G330" s="17"/>
      <c r="H330" s="17"/>
    </row>
    <row r="331" spans="1:8" s="9" customFormat="1" ht="12.75">
      <c r="A331" s="3" t="s">
        <v>300</v>
      </c>
      <c r="B331" s="3"/>
      <c r="C331" s="15"/>
      <c r="D331" s="30"/>
      <c r="E331" s="15"/>
      <c r="G331" s="17"/>
      <c r="H331" s="17"/>
    </row>
    <row r="332" s="9" customFormat="1" ht="12.75">
      <c r="A332" s="16"/>
    </row>
    <row r="333" spans="1:3" s="9" customFormat="1" ht="12.75">
      <c r="A333" s="6">
        <v>29</v>
      </c>
      <c r="B333" s="3" t="s">
        <v>139</v>
      </c>
      <c r="C333"/>
    </row>
    <row r="334" spans="1:3" s="9" customFormat="1" ht="12.75">
      <c r="A334" s="6"/>
      <c r="B334" s="9" t="s">
        <v>335</v>
      </c>
      <c r="C334"/>
    </row>
    <row r="335" spans="1:3" s="9" customFormat="1" ht="12.75">
      <c r="A335" s="6"/>
      <c r="B335" s="9" t="s">
        <v>164</v>
      </c>
      <c r="C335"/>
    </row>
    <row r="336" s="9" customFormat="1" ht="12.75">
      <c r="A336" s="16"/>
    </row>
    <row r="337" spans="1:7" s="9" customFormat="1" ht="12.75">
      <c r="A337" s="16"/>
      <c r="F337" s="7" t="s">
        <v>303</v>
      </c>
      <c r="G337" s="7" t="s">
        <v>166</v>
      </c>
    </row>
    <row r="338" spans="1:7" s="9" customFormat="1" ht="12.75">
      <c r="A338" s="16"/>
      <c r="F338" s="8" t="s">
        <v>8</v>
      </c>
      <c r="G338" s="8" t="s">
        <v>8</v>
      </c>
    </row>
    <row r="339" s="9" customFormat="1" ht="12.75">
      <c r="A339" s="16"/>
    </row>
    <row r="340" spans="1:7" s="9" customFormat="1" ht="12.75">
      <c r="A340" s="16"/>
      <c r="B340" s="9" t="s">
        <v>140</v>
      </c>
      <c r="F340" s="45"/>
      <c r="G340" s="45"/>
    </row>
    <row r="341" spans="1:7" s="9" customFormat="1" ht="12.75">
      <c r="A341" s="16"/>
      <c r="B341" s="9" t="s">
        <v>141</v>
      </c>
      <c r="F341" s="45"/>
      <c r="G341" s="45"/>
    </row>
    <row r="342" spans="1:7" s="9" customFormat="1" ht="12.75">
      <c r="A342" s="16"/>
      <c r="B342" s="29" t="s">
        <v>144</v>
      </c>
      <c r="F342" s="45">
        <v>112916</v>
      </c>
      <c r="G342" s="45">
        <v>108481</v>
      </c>
    </row>
    <row r="343" spans="1:7" s="9" customFormat="1" ht="12.75">
      <c r="A343" s="16"/>
      <c r="B343" s="29" t="s">
        <v>142</v>
      </c>
      <c r="F343" s="91">
        <v>6779</v>
      </c>
      <c r="G343" s="91">
        <v>6329</v>
      </c>
    </row>
    <row r="344" spans="1:7" s="9" customFormat="1" ht="12.75">
      <c r="A344" s="16"/>
      <c r="F344" s="90">
        <f>SUM(F342:F343)</f>
        <v>119695</v>
      </c>
      <c r="G344" s="90">
        <f>SUM(G342:G343)</f>
        <v>114810</v>
      </c>
    </row>
    <row r="345" spans="1:7" s="9" customFormat="1" ht="12.75">
      <c r="A345" s="16"/>
      <c r="F345" s="45"/>
      <c r="G345" s="45"/>
    </row>
    <row r="346" spans="1:7" s="9" customFormat="1" ht="12.75">
      <c r="A346" s="16"/>
      <c r="F346" s="45"/>
      <c r="G346" s="45"/>
    </row>
    <row r="347" spans="1:7" s="9" customFormat="1" ht="12.75">
      <c r="A347" s="16"/>
      <c r="B347" s="9" t="s">
        <v>291</v>
      </c>
      <c r="F347" s="45"/>
      <c r="G347" s="45"/>
    </row>
    <row r="348" spans="1:7" s="9" customFormat="1" ht="12.75">
      <c r="A348" s="16"/>
      <c r="B348" s="29" t="s">
        <v>144</v>
      </c>
      <c r="F348" s="45">
        <v>1453</v>
      </c>
      <c r="G348" s="45">
        <v>1453</v>
      </c>
    </row>
    <row r="349" spans="1:7" s="9" customFormat="1" ht="12.75">
      <c r="A349" s="16"/>
      <c r="B349" s="29" t="s">
        <v>142</v>
      </c>
      <c r="F349" s="91">
        <v>0</v>
      </c>
      <c r="G349" s="91">
        <v>0</v>
      </c>
    </row>
    <row r="350" spans="1:7" s="9" customFormat="1" ht="12.75">
      <c r="A350" s="16"/>
      <c r="F350" s="90">
        <f>SUM(F344:F349)</f>
        <v>121148</v>
      </c>
      <c r="G350" s="90">
        <f>SUM(G344:G349)</f>
        <v>116263</v>
      </c>
    </row>
    <row r="351" spans="1:7" s="9" customFormat="1" ht="12.75">
      <c r="A351" s="16"/>
      <c r="F351" s="45"/>
      <c r="G351" s="45"/>
    </row>
    <row r="352" spans="1:7" s="9" customFormat="1" ht="12.75">
      <c r="A352" s="16"/>
      <c r="F352" s="45"/>
      <c r="G352" s="45"/>
    </row>
    <row r="353" spans="1:7" s="9" customFormat="1" ht="12.75">
      <c r="A353" s="16"/>
      <c r="B353" s="9" t="s">
        <v>143</v>
      </c>
      <c r="F353" s="45">
        <v>-24321</v>
      </c>
      <c r="G353" s="45">
        <v>-24321</v>
      </c>
    </row>
    <row r="354" spans="1:7" s="9" customFormat="1" ht="12.75">
      <c r="A354" s="16"/>
      <c r="F354" s="45"/>
      <c r="G354" s="45"/>
    </row>
    <row r="355" spans="1:2" s="9" customFormat="1" ht="12.75">
      <c r="A355" s="16"/>
      <c r="B355" s="9" t="s">
        <v>292</v>
      </c>
    </row>
    <row r="356" spans="1:7" s="9" customFormat="1" ht="12.75">
      <c r="A356" s="16"/>
      <c r="B356" s="9" t="s">
        <v>293</v>
      </c>
      <c r="F356" s="46">
        <f>+F350+F353</f>
        <v>96827</v>
      </c>
      <c r="G356" s="46">
        <f>+G350+G353</f>
        <v>91942</v>
      </c>
    </row>
    <row r="357" spans="1:6" s="9" customFormat="1" ht="12.75">
      <c r="A357" s="16"/>
      <c r="E357" s="45"/>
      <c r="F357" s="45"/>
    </row>
    <row r="359" spans="1:10" s="9" customFormat="1" ht="12.75">
      <c r="A359" s="6"/>
      <c r="B359"/>
      <c r="C359"/>
      <c r="D359"/>
      <c r="E359"/>
      <c r="F359"/>
      <c r="G359"/>
      <c r="H359"/>
      <c r="I359"/>
      <c r="J359"/>
    </row>
    <row r="360" spans="1:10" s="9" customFormat="1" ht="12.75">
      <c r="A360" s="6">
        <v>30</v>
      </c>
      <c r="B360" s="3" t="s">
        <v>116</v>
      </c>
      <c r="C360"/>
      <c r="D360"/>
      <c r="E360"/>
      <c r="F360"/>
      <c r="G360"/>
      <c r="H360"/>
      <c r="I360"/>
      <c r="J360"/>
    </row>
    <row r="361" spans="1:10" s="9" customFormat="1" ht="12.75">
      <c r="A361" s="6"/>
      <c r="B361" t="s">
        <v>117</v>
      </c>
      <c r="C361"/>
      <c r="D361"/>
      <c r="E361"/>
      <c r="F361"/>
      <c r="G361"/>
      <c r="H361"/>
      <c r="I361"/>
      <c r="J361"/>
    </row>
    <row r="362" spans="1:10" s="9" customFormat="1" ht="12.75">
      <c r="A362" s="6"/>
      <c r="B362" s="9" t="s">
        <v>307</v>
      </c>
      <c r="C362"/>
      <c r="D362"/>
      <c r="E362"/>
      <c r="F362"/>
      <c r="G362"/>
      <c r="H362"/>
      <c r="I362"/>
      <c r="J362"/>
    </row>
    <row r="365" spans="1:10" s="9" customFormat="1" ht="12.75">
      <c r="A365" s="6"/>
      <c r="B365"/>
      <c r="C365"/>
      <c r="D365"/>
      <c r="E365" s="137"/>
      <c r="F365" s="137"/>
      <c r="G365" s="137"/>
      <c r="H365" s="137"/>
      <c r="I365"/>
      <c r="J365"/>
    </row>
    <row r="366" spans="1:8" s="9" customFormat="1" ht="12.75">
      <c r="A366" s="16"/>
      <c r="G366" s="17"/>
      <c r="H366" s="17"/>
    </row>
    <row r="367" spans="1:8" s="9" customFormat="1" ht="12.75">
      <c r="A367" s="16"/>
      <c r="G367" s="17"/>
      <c r="H367" s="17"/>
    </row>
    <row r="368" s="9" customFormat="1" ht="12.75">
      <c r="A368" s="16"/>
    </row>
    <row r="369" spans="1:2" s="9" customFormat="1" ht="12.75">
      <c r="A369" s="16"/>
      <c r="B369"/>
    </row>
    <row r="370" s="9" customFormat="1" ht="12.75">
      <c r="A370" s="16"/>
    </row>
    <row r="371" s="9" customFormat="1" ht="12.75">
      <c r="A371" s="16"/>
    </row>
    <row r="372" s="9" customFormat="1" ht="12.75">
      <c r="A372" s="16"/>
    </row>
    <row r="373" s="9" customFormat="1" ht="12.75">
      <c r="A373" s="16"/>
    </row>
    <row r="374" s="9" customFormat="1" ht="12.75">
      <c r="A374" s="16"/>
    </row>
    <row r="375" s="9" customFormat="1" ht="12.75">
      <c r="A375" s="16"/>
    </row>
    <row r="376" spans="1:2" s="9" customFormat="1" ht="12.75">
      <c r="A376" s="16"/>
      <c r="B376" s="3"/>
    </row>
    <row r="377" spans="1:2" s="9" customFormat="1" ht="12.75">
      <c r="A377" s="16"/>
      <c r="B377" s="3"/>
    </row>
    <row r="378" s="9" customFormat="1" ht="12.75">
      <c r="A378" s="16"/>
    </row>
    <row r="379" s="9" customFormat="1" ht="12.75">
      <c r="A379" s="16"/>
    </row>
    <row r="380" s="9" customFormat="1" ht="12.75">
      <c r="A380" s="16"/>
    </row>
    <row r="381" s="9" customFormat="1" ht="12.75">
      <c r="A381" s="16"/>
    </row>
    <row r="382" s="9" customFormat="1" ht="12.75">
      <c r="A382" s="16"/>
    </row>
    <row r="383" s="9" customFormat="1" ht="12.75">
      <c r="A383" s="16"/>
    </row>
    <row r="384" s="9" customFormat="1" ht="12.75">
      <c r="A384" s="16"/>
    </row>
    <row r="385" s="9" customFormat="1" ht="12.75">
      <c r="A385" s="16"/>
    </row>
    <row r="386" spans="1:10" ht="12.75">
      <c r="A386" s="16"/>
      <c r="B386" s="9"/>
      <c r="C386" s="9"/>
      <c r="D386" s="9"/>
      <c r="E386" s="9"/>
      <c r="F386" s="9"/>
      <c r="G386" s="9"/>
      <c r="H386" s="8"/>
      <c r="I386" s="9"/>
      <c r="J386" s="9"/>
    </row>
    <row r="387" spans="2:9" ht="12.75">
      <c r="B387" s="3"/>
      <c r="F387" s="8"/>
      <c r="G387" s="8"/>
      <c r="H387" s="8"/>
      <c r="I387" s="3"/>
    </row>
    <row r="388" spans="2:9" ht="12.75">
      <c r="B388" s="3"/>
      <c r="F388" s="8"/>
      <c r="G388" s="8"/>
      <c r="H388" s="8"/>
      <c r="I388" s="3"/>
    </row>
    <row r="389" spans="6:9" ht="12.75">
      <c r="F389" s="8"/>
      <c r="G389" s="8"/>
      <c r="H389" s="8"/>
      <c r="I389" s="3"/>
    </row>
    <row r="390" spans="2:4" ht="12.75">
      <c r="B390" s="3"/>
      <c r="C390" s="9"/>
      <c r="D390" s="9"/>
    </row>
    <row r="391" spans="2:8" ht="12.75">
      <c r="B391" s="29"/>
      <c r="C391" s="9"/>
      <c r="D391" s="9"/>
      <c r="G391" s="2"/>
      <c r="H391" s="2"/>
    </row>
    <row r="392" spans="2:8" ht="12.75">
      <c r="B392" s="28"/>
      <c r="C392" s="9"/>
      <c r="D392" s="9"/>
      <c r="G392" s="2"/>
      <c r="H392" s="2"/>
    </row>
    <row r="393" spans="2:8" ht="12.75">
      <c r="B393" s="28"/>
      <c r="C393" s="9"/>
      <c r="D393" s="9"/>
      <c r="G393" s="2"/>
      <c r="H393" s="2"/>
    </row>
    <row r="394" spans="2:8" ht="12.75">
      <c r="B394" s="29"/>
      <c r="C394" s="9"/>
      <c r="D394" s="9"/>
      <c r="F394" s="2"/>
      <c r="G394" s="2"/>
      <c r="H394" s="2"/>
    </row>
    <row r="395" spans="2:8" ht="12.75">
      <c r="B395" s="9"/>
      <c r="C395" s="9"/>
      <c r="D395" s="9"/>
      <c r="F395" s="2"/>
      <c r="G395" s="2"/>
      <c r="H395" s="2"/>
    </row>
    <row r="396" spans="1:10" s="9" customFormat="1" ht="12.75">
      <c r="A396" s="6"/>
      <c r="B396" s="3"/>
      <c r="E396"/>
      <c r="F396" s="2"/>
      <c r="G396" s="2"/>
      <c r="H396" s="2"/>
      <c r="I396"/>
      <c r="J396"/>
    </row>
    <row r="397" spans="1:10" s="9" customFormat="1" ht="12.75">
      <c r="A397" s="6"/>
      <c r="B397" s="29"/>
      <c r="E397"/>
      <c r="F397" s="2"/>
      <c r="G397" s="2"/>
      <c r="H397" s="2"/>
      <c r="I397"/>
      <c r="J397"/>
    </row>
    <row r="398" spans="1:10" s="9" customFormat="1" ht="12.75">
      <c r="A398" s="6"/>
      <c r="B398" s="29"/>
      <c r="E398"/>
      <c r="F398" s="2"/>
      <c r="G398" s="2"/>
      <c r="H398" s="2"/>
      <c r="I398"/>
      <c r="J398"/>
    </row>
    <row r="399" spans="1:10" s="9" customFormat="1" ht="12.75">
      <c r="A399" s="6"/>
      <c r="B399" s="29"/>
      <c r="E399"/>
      <c r="F399" s="2"/>
      <c r="G399" s="2"/>
      <c r="H399" s="2"/>
      <c r="I399"/>
      <c r="J399"/>
    </row>
    <row r="400" spans="1:10" s="9" customFormat="1" ht="12.75">
      <c r="A400" s="6"/>
      <c r="B400" s="29"/>
      <c r="E400"/>
      <c r="F400" s="2"/>
      <c r="G400" s="2"/>
      <c r="H400" s="2"/>
      <c r="I400"/>
      <c r="J400"/>
    </row>
    <row r="401" spans="1:10" s="9" customFormat="1" ht="12.75">
      <c r="A401" s="6"/>
      <c r="B401" s="29"/>
      <c r="E401" s="2"/>
      <c r="F401" s="2"/>
      <c r="G401" s="2"/>
      <c r="H401" s="2"/>
      <c r="I401"/>
      <c r="J401"/>
    </row>
    <row r="402" spans="1:10" s="9" customFormat="1" ht="12.75">
      <c r="A402" s="6"/>
      <c r="B402"/>
      <c r="C402"/>
      <c r="D402"/>
      <c r="E402"/>
      <c r="F402"/>
      <c r="G402" s="2"/>
      <c r="H402" s="2"/>
      <c r="I402"/>
      <c r="J402"/>
    </row>
    <row r="403" spans="1:10" s="9" customFormat="1" ht="12.75">
      <c r="A403" s="6"/>
      <c r="B403" s="3"/>
      <c r="C403"/>
      <c r="D403"/>
      <c r="E403"/>
      <c r="F403"/>
      <c r="G403" s="2"/>
      <c r="H403" s="2"/>
      <c r="I403"/>
      <c r="J403"/>
    </row>
    <row r="404" spans="1:10" s="9" customFormat="1" ht="12.75">
      <c r="A404" s="6"/>
      <c r="B404" s="14"/>
      <c r="C404"/>
      <c r="D404"/>
      <c r="E404"/>
      <c r="F404"/>
      <c r="G404" s="2"/>
      <c r="H404" s="2"/>
      <c r="I404"/>
      <c r="J404"/>
    </row>
    <row r="405" spans="1:10" s="9" customFormat="1" ht="12.75">
      <c r="A405" s="6"/>
      <c r="B405" s="14"/>
      <c r="C405"/>
      <c r="D405"/>
      <c r="E405"/>
      <c r="F405"/>
      <c r="G405" s="2"/>
      <c r="H405" s="2"/>
      <c r="I405"/>
      <c r="J405"/>
    </row>
    <row r="406" spans="1:10" s="9" customFormat="1" ht="12.75">
      <c r="A406" s="6"/>
      <c r="B406"/>
      <c r="C406"/>
      <c r="D406"/>
      <c r="E406"/>
      <c r="F406"/>
      <c r="G406" s="2"/>
      <c r="H406" s="2"/>
      <c r="I406"/>
      <c r="J406"/>
    </row>
    <row r="414" ht="12.75">
      <c r="B414" s="3"/>
    </row>
    <row r="415" ht="12.75">
      <c r="B415" s="3"/>
    </row>
  </sheetData>
  <sheetProtection/>
  <mergeCells count="9">
    <mergeCell ref="D301:E301"/>
    <mergeCell ref="F301:G301"/>
    <mergeCell ref="E365:F365"/>
    <mergeCell ref="G365:H365"/>
    <mergeCell ref="G68:H68"/>
    <mergeCell ref="D192:E192"/>
    <mergeCell ref="F192:G192"/>
    <mergeCell ref="E288:F288"/>
    <mergeCell ref="G288:H288"/>
  </mergeCells>
  <printOptions/>
  <pageMargins left="0.75" right="0.75" top="1" bottom="1" header="0.5" footer="0.5"/>
  <pageSetup orientation="portrait" r:id="rId1"/>
  <rowBreaks count="7" manualBreakCount="7">
    <brk id="42" max="255" man="1"/>
    <brk id="89" max="255" man="1"/>
    <brk id="139" max="255" man="1"/>
    <brk id="186" max="255" man="1"/>
    <brk id="237" max="255" man="1"/>
    <brk id="276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2012-08-28T04:06:51Z</cp:lastPrinted>
  <dcterms:created xsi:type="dcterms:W3CDTF">2002-11-12T04:54:08Z</dcterms:created>
  <dcterms:modified xsi:type="dcterms:W3CDTF">2012-08-28T04:15:24Z</dcterms:modified>
  <cp:category/>
  <cp:version/>
  <cp:contentType/>
  <cp:contentStatus/>
</cp:coreProperties>
</file>