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3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<sst xmlns="http://schemas.openxmlformats.org/spreadsheetml/2006/main" count="395" uniqueCount="281">
  <si>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</si>
  <si>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</si>
  <si>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</si>
  <si>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</si>
  <si>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</si>
  <si>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</si>
  <si>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</si>
  <si>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</si>
  <si>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</si>
  <si>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</si>
  <si>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</si>
  <si>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</si>
  <si>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</si>
  <si>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</si>
  <si>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</si>
  <si>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</si>
  <si>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</si>
  <si>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Material litigation</t>
  </si>
  <si>
    <t>Taxation</t>
  </si>
  <si>
    <t>Investment in associates</t>
  </si>
  <si>
    <t>Current assets</t>
  </si>
  <si>
    <t>Cash and cash equivalents</t>
  </si>
  <si>
    <t>Current liabilities</t>
  </si>
  <si>
    <t>Borrowings (secured)</t>
  </si>
  <si>
    <t>Share capital</t>
  </si>
  <si>
    <t xml:space="preserve">Long term and deferred liabilities </t>
  </si>
  <si>
    <t>Tax expense</t>
  </si>
  <si>
    <t>Profit after tax</t>
  </si>
  <si>
    <t>Net profit for the period</t>
  </si>
  <si>
    <t>Basic earnings per ordinary share (sen)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</si>
  <si>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</si>
  <si>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</si>
  <si>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</si>
  <si>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</si>
  <si>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</si>
  <si>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</si>
  <si>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</si>
  <si>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</si>
  <si>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</si>
  <si>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</si>
  <si>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</si>
  <si>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</si>
  <si>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</si>
  <si>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</si>
  <si>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</si>
  <si>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</si>
  <si>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</si>
  <si>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</si>
  <si>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</si>
  <si>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affect the results of the operations of the Group.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</si>
  <si>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</si>
  <si>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</si>
  <si>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</si>
  <si>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</si>
  <si>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</si>
  <si>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</si>
  <si>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</si>
  <si>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</si>
  <si>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</si>
  <si>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</si>
  <si>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 interim financial report is unaudited and has been prepared in compliance with</t>
  </si>
  <si>
    <t xml:space="preserve">The interim financial report should be read in conjunction with the audited financial 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</si>
  <si>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</si>
  <si>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</si>
  <si>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</si>
  <si>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</si>
  <si>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</si>
  <si>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</si>
  <si>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JPY</t>
  </si>
  <si>
    <t>Rate</t>
  </si>
  <si>
    <t>Weighted average number of ordinary shares</t>
  </si>
  <si>
    <t>3 months ended</t>
  </si>
  <si>
    <t xml:space="preserve">RM 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</si>
  <si>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</si>
  <si>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</si>
  <si>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</si>
  <si>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</si>
  <si>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</si>
  <si>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</si>
  <si>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</si>
  <si>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</si>
  <si>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</si>
  <si>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</si>
  <si>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</si>
  <si>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</si>
  <si>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</si>
  <si>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</si>
  <si>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</si>
  <si>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</si>
  <si>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FRS 134, Interim Financial Reporting and paragraph 9.22 of the Listing Requirements</t>
  </si>
  <si>
    <t>of Bursa Malaysia Securities Berhad.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</si>
  <si>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</si>
  <si>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</si>
  <si>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</si>
  <si>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</si>
  <si>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</si>
  <si>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Minority interest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</si>
  <si>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</si>
  <si>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</si>
  <si>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</si>
  <si>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</si>
  <si>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</si>
  <si>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</si>
  <si>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</si>
  <si>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</si>
  <si>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</si>
  <si>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</si>
  <si>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</si>
  <si>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Operating Profit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</si>
  <si>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</si>
  <si>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</si>
  <si>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</si>
  <si>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</si>
  <si>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</si>
  <si>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</si>
  <si>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</si>
  <si>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</si>
  <si>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</si>
  <si>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</si>
  <si>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</si>
  <si>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</si>
  <si>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</si>
  <si>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</si>
  <si>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</si>
  <si>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</si>
  <si>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</si>
  <si>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</si>
  <si>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Distribution expenses</t>
  </si>
  <si>
    <t>Administration expenses</t>
  </si>
  <si>
    <t>Cash and Cash Equivalents at 1 January</t>
  </si>
  <si>
    <t>Other operating expenses</t>
  </si>
  <si>
    <t>Profit/(loss) before tax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</si>
  <si>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</si>
  <si>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</si>
  <si>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</si>
  <si>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</si>
  <si>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Share of profit/(loss) of associates</t>
  </si>
  <si>
    <t>Other operating income</t>
  </si>
  <si>
    <t>There were no issuance of shares during the quarter.</t>
  </si>
  <si>
    <t>Cumulative</t>
  </si>
  <si>
    <t>Provisions</t>
  </si>
  <si>
    <t>NIL</t>
  </si>
  <si>
    <t>Trust receipts-secured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</si>
  <si>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</si>
  <si>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</si>
  <si>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</si>
  <si>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</si>
  <si>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</si>
  <si>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</si>
  <si>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</si>
  <si>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</si>
  <si>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</si>
  <si>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</si>
  <si>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Accumulated</t>
  </si>
  <si>
    <t>Included in short-term borrowings are trust receipt denominated in the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</si>
  <si>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</si>
  <si>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</si>
  <si>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</si>
  <si>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</si>
  <si>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</si>
  <si>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Depreciation</t>
  </si>
  <si>
    <t>Amortisation of prepaid lease payment</t>
  </si>
  <si>
    <t>Overdraft</t>
  </si>
  <si>
    <t>Capital commitments outstanding not provided for in the interim financial report</t>
  </si>
  <si>
    <t>In addition, a subsidiary of the company had issued financial guarantees to certain</t>
  </si>
  <si>
    <t xml:space="preserve">financial institutions in the normal course of business. These guarantees amount to </t>
  </si>
  <si>
    <t>At 1 January 2009</t>
  </si>
  <si>
    <t>Acquisition of treasury shares</t>
  </si>
  <si>
    <t>Current tax assets</t>
  </si>
  <si>
    <t>Current tax liabilities</t>
  </si>
  <si>
    <t>Payables and Accruals</t>
  </si>
  <si>
    <t>Receivables and Deposits</t>
  </si>
  <si>
    <t>Prepaid lease payments</t>
  </si>
  <si>
    <t>Investment properties</t>
  </si>
  <si>
    <t>Deferred tax assets</t>
  </si>
  <si>
    <t>(B) Diluted earnings per ordinary share-Not Applicable</t>
  </si>
  <si>
    <t>Authorisation for issue</t>
  </si>
  <si>
    <t>The interim financial statements were authorised for issue by the Board of Directors</t>
  </si>
  <si>
    <t>EURO</t>
  </si>
  <si>
    <t>Effect of treasury shares held</t>
  </si>
  <si>
    <t>Issued ordinary shares at beginning of the year</t>
  </si>
  <si>
    <t>(a) The total purchase consideration of quoted securites are as follows :</t>
  </si>
  <si>
    <t xml:space="preserve">Current </t>
  </si>
  <si>
    <t>quarter</t>
  </si>
  <si>
    <t>Financial</t>
  </si>
  <si>
    <t>year to date</t>
  </si>
  <si>
    <t>Cost of purchase</t>
  </si>
  <si>
    <t>(b) The disposals of quoted securities are as follows :</t>
  </si>
  <si>
    <t>Proceeds from disposal of quoted securities</t>
  </si>
  <si>
    <t>Gain/(loss) on disposal of quoted securities</t>
  </si>
  <si>
    <t>At cost</t>
  </si>
  <si>
    <t>At carrying value/book value</t>
  </si>
  <si>
    <t>At market value</t>
  </si>
  <si>
    <t>31 Dec 2009</t>
  </si>
  <si>
    <t>Acquisition of minority interest</t>
  </si>
  <si>
    <t>The company did not pay any dividend during the quarter.</t>
  </si>
  <si>
    <t>31.12.09</t>
  </si>
  <si>
    <t>The Group's effective tax rate is lower than the statutory tax rate due to tax incentives.</t>
  </si>
  <si>
    <t>Page 11</t>
  </si>
  <si>
    <t xml:space="preserve">Commentary on Prospects </t>
  </si>
  <si>
    <t xml:space="preserve">Dividends proposed </t>
  </si>
  <si>
    <t xml:space="preserve">Purchase or Sale of Quoted Securities </t>
  </si>
  <si>
    <t>Foreign</t>
  </si>
  <si>
    <t>translation</t>
  </si>
  <si>
    <t>reserve</t>
  </si>
  <si>
    <t>Foreign translation reserve</t>
  </si>
  <si>
    <t xml:space="preserve">Foreign exchange </t>
  </si>
  <si>
    <t>translation difference</t>
  </si>
  <si>
    <t>Other investments</t>
  </si>
  <si>
    <t>Asset classified as held for sale</t>
  </si>
  <si>
    <t>Deferred tax liabilities</t>
  </si>
  <si>
    <t>statements of the Group for the year ended 31 December 2009.</t>
  </si>
  <si>
    <t>31 December 2009.</t>
  </si>
  <si>
    <t>financial statements for the year ended 31 December 2009.</t>
  </si>
  <si>
    <t>None.</t>
  </si>
  <si>
    <t>FY2010</t>
  </si>
  <si>
    <t>Furthermore, the gain arising from disposal of investments is not subject to income tax.</t>
  </si>
  <si>
    <t>At 1 January 2010</t>
  </si>
  <si>
    <t>Annual Financial Statements for the year ended 31 December 2009.</t>
  </si>
  <si>
    <t>Derivatives</t>
  </si>
  <si>
    <t>Foreign exchange contracts</t>
  </si>
  <si>
    <t>Fair value</t>
  </si>
  <si>
    <t>Unaudited Condensed Consolidated Statement of Financial Position</t>
  </si>
  <si>
    <t>Unaudited Condensed consolidated statement of Comprehensive Income</t>
  </si>
  <si>
    <t>Unaudited Condensed Consolidated Cash Flow Statement</t>
  </si>
  <si>
    <t>Other comprehensive income, net of tax</t>
  </si>
  <si>
    <t>Total comprehensive income for the period</t>
  </si>
  <si>
    <t xml:space="preserve">The Condensed Consolidated statement of Comprehensive Income should be read in conjunction with the </t>
  </si>
  <si>
    <t xml:space="preserve">The Condensed Consolidated statement of Financial Position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</si>
  <si>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</si>
  <si>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</si>
  <si>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The accounting policies and methods of computation adopted by the Group are consistent</t>
  </si>
  <si>
    <t>with those used in the preparation of the most recent audited financial statements except</t>
  </si>
  <si>
    <t xml:space="preserve">that the Group has adopted the Malaysian Financial Reporting Standards (FRSs) and </t>
  </si>
  <si>
    <t>other intepretations that are effective for financial statements commencing 1 January 2010.</t>
  </si>
  <si>
    <t>The adoption of these standards, amendments  and interpretations have no material</t>
  </si>
  <si>
    <t>impact to these interim financial statements except for the adoption of the following</t>
  </si>
  <si>
    <t>standards which impact the presentation and disclosure aspect :</t>
  </si>
  <si>
    <t>FRS 8-Operating Segments</t>
  </si>
  <si>
    <t>FRS 101-Presentation of Financial Statements (revised)</t>
  </si>
  <si>
    <t>FRS 139-Financial Instruments : Recognition and Measurement</t>
  </si>
  <si>
    <t>The explanatory notes attached to the interim financial statements provide an</t>
  </si>
  <si>
    <t>RM 5.3 million.</t>
  </si>
  <si>
    <t>Nominal value</t>
  </si>
  <si>
    <t>facilities granted to subsidiaries amounted to RM 117.5 million as at the date of this</t>
  </si>
  <si>
    <t>report. These facilities include letters of credit, trust receipt, overdraft, finance leases</t>
  </si>
  <si>
    <t>and term loans.</t>
  </si>
  <si>
    <t>Segmental Reporting</t>
  </si>
  <si>
    <t>Profit before tax</t>
  </si>
  <si>
    <t>Segment assets</t>
  </si>
  <si>
    <t>All the foreign exchange contracts mature within 12 months.</t>
  </si>
  <si>
    <t>For the period ended 30 June 2010</t>
  </si>
  <si>
    <t>Period ended 30 June</t>
  </si>
  <si>
    <t>At 30 June 2009</t>
  </si>
  <si>
    <t>At 30 June 2010</t>
  </si>
  <si>
    <t>Cash and Cash Equivalents at 30 June</t>
  </si>
  <si>
    <t>30 June 2010</t>
  </si>
  <si>
    <t>30 June 2009</t>
  </si>
  <si>
    <t>on 20 August 2010.</t>
  </si>
  <si>
    <t>30 June 2010 up to the date of this report, which is likely to substantially</t>
  </si>
  <si>
    <t>6 months period ended</t>
  </si>
  <si>
    <t>6 months ended</t>
  </si>
  <si>
    <t>There were no sale of investments or properties for the current financial quarter.</t>
  </si>
  <si>
    <t>30.06.10</t>
  </si>
  <si>
    <t>Summary of outstanding derivatives at 30 June 2010 :</t>
  </si>
  <si>
    <t>There are no changes in the composition of the Group for the current financial quarter.</t>
  </si>
  <si>
    <t>compared to RM 4.6 million in the immediate preceding quarter. (Quarter 1 of FY 2010)</t>
  </si>
  <si>
    <t xml:space="preserve">The Group's turnover for the second quarter ended 30 June 2010 was RM 39.2 million </t>
  </si>
  <si>
    <t>compared to RM 31.1 million in the corresponding quarter of the previous year.</t>
  </si>
  <si>
    <t>The Group's profit before taxation for the second quarter ended 30 June 2010 was RM 4.8 million</t>
  </si>
  <si>
    <t>which is similar to the  profit before tax recorded in the corresponding quarter of the previous year.</t>
  </si>
  <si>
    <t>For the quarter under review, the Group recorded a profit before tax of RM 4.8 million</t>
  </si>
  <si>
    <t>The company purchased 99,400 of its own shares during the quarter under review.</t>
  </si>
  <si>
    <t>The investments in quoted securities as at 30 June 2010 were as follows :</t>
  </si>
  <si>
    <t>Foreign currency translation difference for</t>
  </si>
  <si>
    <t>foreign operations</t>
  </si>
  <si>
    <t>Attributable to :</t>
  </si>
  <si>
    <t>Equity shareholders of the parent</t>
  </si>
  <si>
    <t xml:space="preserve">The performance of the Group is expected to be adversely affected by the currency </t>
  </si>
  <si>
    <t>exchange rate. The directors expect the Group to remain profitable in the current</t>
  </si>
  <si>
    <t>financial year.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</si>
</sst>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center"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42" applyNumberFormat="1" applyFont="1" applyAlignment="1" quotePrefix="1">
      <alignment horizontal="right"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82" fontId="6" fillId="0" borderId="0" xfId="42" applyNumberFormat="1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lef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0" borderId="14" xfId="0" applyNumberFormat="1" applyBorder="1" applyAlignment="1">
      <alignment/>
    </xf>
    <xf numFmtId="37" fontId="0" fillId="33" borderId="0" xfId="0" applyNumberFormat="1" applyFill="1" applyAlignment="1">
      <alignment/>
    </xf>
    <xf numFmtId="37" fontId="0" fillId="0" borderId="16" xfId="0" applyNumberFormat="1" applyFont="1" applyBorder="1" applyAlignment="1" quotePrefix="1">
      <alignment/>
    </xf>
    <xf numFmtId="37" fontId="0" fillId="0" borderId="17" xfId="0" applyNumberFormat="1" applyFont="1" applyBorder="1" applyAlignment="1" quotePrefix="1">
      <alignment/>
    </xf>
    <xf numFmtId="37" fontId="0" fillId="0" borderId="0" xfId="0" applyNumberFormat="1" applyFont="1" applyAlignment="1">
      <alignment/>
    </xf>
    <xf numFmtId="37" fontId="0" fillId="0" borderId="18" xfId="0" applyNumberFormat="1" applyFont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15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3" borderId="23" xfId="0" applyNumberFormat="1" applyFill="1" applyBorder="1" applyAlignment="1">
      <alignment horizontal="right"/>
    </xf>
    <xf numFmtId="3" fontId="0" fillId="33" borderId="24" xfId="0" applyNumberForma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Font="1" applyBorder="1" applyAlignment="1" quotePrefix="1">
      <alignment/>
    </xf>
    <xf numFmtId="37" fontId="1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43.14062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223</v>
      </c>
      <c r="G3" t="s">
        <v>77</v>
      </c>
    </row>
    <row r="4" spans="1:6" ht="12.75">
      <c r="A4" s="3" t="s">
        <v>251</v>
      </c>
      <c r="F4" s="8" t="s">
        <v>119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127" t="s">
        <v>59</v>
      </c>
      <c r="C7" s="127"/>
      <c r="D7" s="21"/>
      <c r="E7" s="128" t="s">
        <v>139</v>
      </c>
      <c r="F7" s="129"/>
    </row>
    <row r="8" spans="1:6" ht="12.75">
      <c r="A8" s="3" t="s">
        <v>252</v>
      </c>
      <c r="B8" s="3">
        <v>2010</v>
      </c>
      <c r="C8" s="3">
        <v>2009</v>
      </c>
      <c r="D8" s="22"/>
      <c r="E8" s="3">
        <v>2010</v>
      </c>
      <c r="F8" s="3">
        <v>2009</v>
      </c>
    </row>
    <row r="9" spans="2:8" ht="12.75">
      <c r="B9" s="8" t="s">
        <v>8</v>
      </c>
      <c r="C9" s="8" t="s">
        <v>8</v>
      </c>
      <c r="D9" s="23"/>
      <c r="E9" s="8" t="s">
        <v>8</v>
      </c>
      <c r="F9" s="8" t="s">
        <v>8</v>
      </c>
      <c r="H9" s="71"/>
    </row>
    <row r="10" ht="12.75">
      <c r="D10" s="24"/>
    </row>
    <row r="11" spans="1:6" ht="12.75">
      <c r="A11" t="s">
        <v>11</v>
      </c>
      <c r="B11" s="83">
        <f>+E11-24667</f>
        <v>39235</v>
      </c>
      <c r="C11" s="83">
        <v>31135</v>
      </c>
      <c r="D11" s="84"/>
      <c r="E11" s="83">
        <v>63902</v>
      </c>
      <c r="F11" s="83">
        <v>53092</v>
      </c>
    </row>
    <row r="12" spans="1:6" ht="12.75">
      <c r="A12" t="s">
        <v>120</v>
      </c>
      <c r="B12" s="85">
        <f>+E12+20409</f>
        <v>-32447</v>
      </c>
      <c r="C12" s="85">
        <v>-24768</v>
      </c>
      <c r="D12" s="86"/>
      <c r="E12" s="85">
        <v>-52856</v>
      </c>
      <c r="F12" s="85">
        <v>-41101</v>
      </c>
    </row>
    <row r="13" spans="1:6" ht="12.75">
      <c r="A13" t="s">
        <v>121</v>
      </c>
      <c r="B13" s="83">
        <f>+B11+B12</f>
        <v>6788</v>
      </c>
      <c r="C13" s="83">
        <f>+C11+C12</f>
        <v>6367</v>
      </c>
      <c r="D13" s="84"/>
      <c r="E13" s="83">
        <f>+E11+E12</f>
        <v>11046</v>
      </c>
      <c r="F13" s="83">
        <f>+F11+F12</f>
        <v>11991</v>
      </c>
    </row>
    <row r="14" spans="2:6" ht="12.75">
      <c r="B14" s="83"/>
      <c r="C14" s="83"/>
      <c r="D14" s="84"/>
      <c r="E14" s="83"/>
      <c r="F14" s="83"/>
    </row>
    <row r="15" spans="1:6" ht="12.75">
      <c r="A15" t="s">
        <v>127</v>
      </c>
      <c r="B15" s="83">
        <f>+E15+936</f>
        <v>-1210</v>
      </c>
      <c r="C15" s="83">
        <v>-880</v>
      </c>
      <c r="D15" s="84"/>
      <c r="E15" s="83">
        <v>-2146</v>
      </c>
      <c r="F15" s="83">
        <v>-1729</v>
      </c>
    </row>
    <row r="16" spans="1:6" ht="12.75">
      <c r="A16" t="s">
        <v>128</v>
      </c>
      <c r="B16" s="83">
        <f>+E16+612</f>
        <v>-1000</v>
      </c>
      <c r="C16" s="83">
        <v>-953</v>
      </c>
      <c r="D16" s="84"/>
      <c r="E16" s="83">
        <v>-1612</v>
      </c>
      <c r="F16" s="83">
        <v>-1603</v>
      </c>
    </row>
    <row r="17" spans="1:6" ht="12.75">
      <c r="A17" t="s">
        <v>130</v>
      </c>
      <c r="B17" s="83">
        <v>0</v>
      </c>
      <c r="C17" s="83">
        <v>18</v>
      </c>
      <c r="D17" s="84"/>
      <c r="E17" s="83">
        <v>0</v>
      </c>
      <c r="F17" s="83">
        <v>-256</v>
      </c>
    </row>
    <row r="18" spans="1:6" ht="12.75">
      <c r="A18" t="s">
        <v>137</v>
      </c>
      <c r="B18" s="85">
        <f>+E18-2096</f>
        <v>390</v>
      </c>
      <c r="C18" s="85">
        <v>369</v>
      </c>
      <c r="D18" s="86"/>
      <c r="E18" s="85">
        <v>2486</v>
      </c>
      <c r="F18" s="85">
        <v>543</v>
      </c>
    </row>
    <row r="19" spans="2:6" ht="12.75">
      <c r="B19" s="72"/>
      <c r="C19" s="72"/>
      <c r="D19" s="84"/>
      <c r="E19" s="72"/>
      <c r="F19" s="72"/>
    </row>
    <row r="20" spans="1:6" ht="12.75">
      <c r="A20" t="s">
        <v>118</v>
      </c>
      <c r="B20" s="83">
        <f>SUM(B13:B18)</f>
        <v>4968</v>
      </c>
      <c r="C20" s="83">
        <f>SUM(C13:C18)</f>
        <v>4921</v>
      </c>
      <c r="D20" s="84"/>
      <c r="E20" s="83">
        <f>SUM(E13:E18)</f>
        <v>9774</v>
      </c>
      <c r="F20" s="83">
        <f>SUM(F13:F18)</f>
        <v>8946</v>
      </c>
    </row>
    <row r="21" spans="2:6" ht="12.75">
      <c r="B21" s="83"/>
      <c r="C21" s="83"/>
      <c r="D21" s="84"/>
      <c r="E21" s="83"/>
      <c r="F21" s="83"/>
    </row>
    <row r="22" spans="1:6" ht="12.75">
      <c r="A22" t="s">
        <v>116</v>
      </c>
      <c r="B22" s="83">
        <f>+E22+255</f>
        <v>-267</v>
      </c>
      <c r="C22" s="83">
        <v>-270</v>
      </c>
      <c r="D22" s="84"/>
      <c r="E22" s="83">
        <v>-522</v>
      </c>
      <c r="F22" s="83">
        <v>-555</v>
      </c>
    </row>
    <row r="23" spans="1:6" ht="12.75">
      <c r="A23" t="s">
        <v>117</v>
      </c>
      <c r="B23" s="83">
        <f>+E23-73</f>
        <v>74</v>
      </c>
      <c r="C23" s="83">
        <v>113</v>
      </c>
      <c r="D23" s="84"/>
      <c r="E23" s="83">
        <v>147</v>
      </c>
      <c r="F23" s="83">
        <v>143</v>
      </c>
    </row>
    <row r="24" spans="1:6" ht="12.75">
      <c r="A24" t="s">
        <v>136</v>
      </c>
      <c r="B24" s="85">
        <v>0</v>
      </c>
      <c r="C24" s="85">
        <v>0</v>
      </c>
      <c r="D24" s="86"/>
      <c r="E24" s="85">
        <v>0</v>
      </c>
      <c r="F24" s="85">
        <v>0</v>
      </c>
    </row>
    <row r="25" spans="2:6" ht="12.75">
      <c r="B25" s="83"/>
      <c r="C25" s="83"/>
      <c r="D25" s="84"/>
      <c r="E25" s="83"/>
      <c r="F25" s="83"/>
    </row>
    <row r="26" spans="1:6" ht="12.75">
      <c r="A26" t="s">
        <v>131</v>
      </c>
      <c r="B26" s="83">
        <f>SUM(B20:B24)</f>
        <v>4775</v>
      </c>
      <c r="C26" s="83">
        <f>SUM(C20:C24)</f>
        <v>4764</v>
      </c>
      <c r="D26" s="84"/>
      <c r="E26" s="83">
        <f>SUM(E20:E24)</f>
        <v>9399</v>
      </c>
      <c r="F26" s="83">
        <f>SUM(F20:F24)</f>
        <v>8534</v>
      </c>
    </row>
    <row r="27" spans="1:6" ht="12.75">
      <c r="A27" t="s">
        <v>26</v>
      </c>
      <c r="B27" s="85">
        <f>+E27+631</f>
        <v>-1134</v>
      </c>
      <c r="C27" s="85">
        <v>-1158</v>
      </c>
      <c r="D27" s="86"/>
      <c r="E27" s="85">
        <v>-1765</v>
      </c>
      <c r="F27" s="85">
        <v>-2053</v>
      </c>
    </row>
    <row r="28" spans="1:6" ht="12.75">
      <c r="A28" t="s">
        <v>27</v>
      </c>
      <c r="B28" s="87">
        <f>+B26+B27</f>
        <v>3641</v>
      </c>
      <c r="C28" s="87">
        <f>+C26+C27</f>
        <v>3606</v>
      </c>
      <c r="D28" s="88"/>
      <c r="E28" s="87">
        <f>+E26+E27</f>
        <v>7634</v>
      </c>
      <c r="F28" s="87">
        <f>+F26+F27</f>
        <v>6481</v>
      </c>
    </row>
    <row r="29" spans="1:6" ht="12.75">
      <c r="A29" s="3"/>
      <c r="B29" s="120"/>
      <c r="C29" s="120"/>
      <c r="D29" s="121"/>
      <c r="E29" s="120"/>
      <c r="F29" s="120"/>
    </row>
    <row r="30" spans="1:6" ht="12.75">
      <c r="A30" s="3" t="s">
        <v>276</v>
      </c>
      <c r="B30" s="120"/>
      <c r="C30" s="120"/>
      <c r="D30" s="121"/>
      <c r="E30" s="120"/>
      <c r="F30" s="120"/>
    </row>
    <row r="31" spans="1:6" ht="12.75">
      <c r="A31" s="3" t="s">
        <v>277</v>
      </c>
      <c r="B31" s="120">
        <v>3641</v>
      </c>
      <c r="C31" s="120">
        <v>3608</v>
      </c>
      <c r="D31" s="121"/>
      <c r="E31" s="120">
        <v>7634</v>
      </c>
      <c r="F31" s="120">
        <v>6486</v>
      </c>
    </row>
    <row r="32" spans="1:6" ht="12.75">
      <c r="A32" s="3" t="s">
        <v>96</v>
      </c>
      <c r="B32" s="120"/>
      <c r="C32" s="120">
        <v>-2</v>
      </c>
      <c r="D32" s="121"/>
      <c r="E32" s="120"/>
      <c r="F32" s="120">
        <v>-5</v>
      </c>
    </row>
    <row r="33" spans="1:6" ht="12.75">
      <c r="A33" s="3"/>
      <c r="B33" s="87">
        <f>SUM(B31:B32)</f>
        <v>3641</v>
      </c>
      <c r="C33" s="87">
        <f>SUM(C31:C32)</f>
        <v>3606</v>
      </c>
      <c r="D33" s="88"/>
      <c r="E33" s="87">
        <f>SUM(E31:E32)</f>
        <v>7634</v>
      </c>
      <c r="F33" s="87">
        <f>SUM(F31:F32)</f>
        <v>6481</v>
      </c>
    </row>
    <row r="34" spans="1:6" ht="12.75">
      <c r="A34" s="3"/>
      <c r="B34" s="120"/>
      <c r="C34" s="120"/>
      <c r="D34" s="121"/>
      <c r="E34" s="120"/>
      <c r="F34" s="120"/>
    </row>
    <row r="35" spans="1:6" ht="12.75">
      <c r="A35" s="3" t="s">
        <v>28</v>
      </c>
      <c r="B35" s="120">
        <f>+B28</f>
        <v>3641</v>
      </c>
      <c r="C35" s="120">
        <f>+C28</f>
        <v>3606</v>
      </c>
      <c r="D35" s="121"/>
      <c r="E35" s="120">
        <f>+E28</f>
        <v>7634</v>
      </c>
      <c r="F35" s="120">
        <f>+F28</f>
        <v>6481</v>
      </c>
    </row>
    <row r="36" spans="1:4" ht="12.75">
      <c r="A36" s="9" t="s">
        <v>225</v>
      </c>
      <c r="D36" s="24"/>
    </row>
    <row r="37" spans="1:4" ht="12.75">
      <c r="A37" s="9" t="s">
        <v>274</v>
      </c>
      <c r="D37" s="24"/>
    </row>
    <row r="38" spans="1:6" ht="12.75">
      <c r="A38" s="9" t="s">
        <v>275</v>
      </c>
      <c r="B38">
        <v>182</v>
      </c>
      <c r="C38">
        <v>0</v>
      </c>
      <c r="D38" s="24"/>
      <c r="E38">
        <v>182</v>
      </c>
      <c r="F38">
        <v>0</v>
      </c>
    </row>
    <row r="39" spans="1:6" ht="12.75">
      <c r="A39" s="3" t="s">
        <v>226</v>
      </c>
      <c r="B39" s="54">
        <f>SUM(B35:B38)</f>
        <v>3823</v>
      </c>
      <c r="C39" s="54">
        <f>SUM(C35:C38)</f>
        <v>3606</v>
      </c>
      <c r="D39" s="126"/>
      <c r="E39" s="54">
        <f>SUM(E35:E38)</f>
        <v>7816</v>
      </c>
      <c r="F39" s="54">
        <f>SUM(F35:F38)</f>
        <v>6481</v>
      </c>
    </row>
    <row r="40" spans="1:6" ht="12.75">
      <c r="A40" s="73"/>
      <c r="B40" s="2"/>
      <c r="C40" s="10"/>
      <c r="D40" s="32"/>
      <c r="E40" s="2"/>
      <c r="F40" s="10"/>
    </row>
    <row r="41" spans="1:6" ht="12.75">
      <c r="A41" s="3" t="s">
        <v>276</v>
      </c>
      <c r="B41" s="120"/>
      <c r="C41" s="120"/>
      <c r="D41" s="121"/>
      <c r="E41" s="120"/>
      <c r="F41" s="120"/>
    </row>
    <row r="42" spans="1:6" ht="12.75">
      <c r="A42" s="3" t="s">
        <v>277</v>
      </c>
      <c r="B42" s="120">
        <v>3823</v>
      </c>
      <c r="C42" s="120">
        <v>3608</v>
      </c>
      <c r="D42" s="121"/>
      <c r="E42" s="120">
        <v>7816</v>
      </c>
      <c r="F42" s="120">
        <v>6486</v>
      </c>
    </row>
    <row r="43" spans="1:6" ht="12.75">
      <c r="A43" s="3" t="s">
        <v>96</v>
      </c>
      <c r="B43" s="120"/>
      <c r="C43" s="120">
        <v>-2</v>
      </c>
      <c r="D43" s="121"/>
      <c r="E43" s="120"/>
      <c r="F43" s="120">
        <v>-5</v>
      </c>
    </row>
    <row r="44" spans="1:6" ht="12.75">
      <c r="A44" s="3"/>
      <c r="B44" s="87">
        <f>SUM(B42:B43)</f>
        <v>3823</v>
      </c>
      <c r="C44" s="87">
        <f>SUM(C42:C43)</f>
        <v>3606</v>
      </c>
      <c r="D44" s="88"/>
      <c r="E44" s="87">
        <f>SUM(E42:E43)</f>
        <v>7816</v>
      </c>
      <c r="F44" s="87">
        <f>SUM(F42:F43)</f>
        <v>6481</v>
      </c>
    </row>
    <row r="45" spans="1:6" ht="12.75">
      <c r="A45" s="3"/>
      <c r="B45" s="120"/>
      <c r="C45" s="120"/>
      <c r="D45" s="120"/>
      <c r="E45" s="120"/>
      <c r="F45" s="120"/>
    </row>
    <row r="46" spans="1:6" ht="12.75">
      <c r="A46" t="s">
        <v>29</v>
      </c>
      <c r="B46" s="11">
        <f>+B28*100*1000/+notes!F286</f>
        <v>5.568732884768662</v>
      </c>
      <c r="C46" s="11">
        <f>+C28*100*1000/+notes!G286</f>
        <v>5.4195735880703255</v>
      </c>
      <c r="D46" s="11"/>
      <c r="E46" s="11">
        <f>+E28*100*1000/+notes!F286</f>
        <v>11.675832694953026</v>
      </c>
      <c r="F46" s="11">
        <f>+F28*100*1000/+notes!G286</f>
        <v>9.74050372276311</v>
      </c>
    </row>
    <row r="47" spans="1:6" ht="12.75">
      <c r="A47" s="9" t="s">
        <v>65</v>
      </c>
      <c r="B47" s="13" t="s">
        <v>135</v>
      </c>
      <c r="C47" s="13" t="s">
        <v>135</v>
      </c>
      <c r="D47" s="13"/>
      <c r="E47" s="13" t="s">
        <v>135</v>
      </c>
      <c r="F47" s="13" t="s">
        <v>135</v>
      </c>
    </row>
    <row r="48" spans="2:6" ht="12.75">
      <c r="B48" s="13"/>
      <c r="C48" s="13"/>
      <c r="D48" s="13"/>
      <c r="E48" s="13"/>
      <c r="F48" s="13"/>
    </row>
    <row r="49" spans="2:6" ht="12.75">
      <c r="B49" s="60"/>
      <c r="C49" s="60"/>
      <c r="D49" s="60"/>
      <c r="E49" s="60"/>
      <c r="F49" s="60"/>
    </row>
    <row r="50" ht="12.75">
      <c r="A50" s="3" t="s">
        <v>227</v>
      </c>
    </row>
    <row r="51" ht="12.75">
      <c r="A51" s="3" t="s">
        <v>218</v>
      </c>
    </row>
  </sheetData>
  <sheetProtection/>
  <mergeCells count="2">
    <mergeCell ref="B7:C7"/>
    <mergeCell ref="E7:F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27.57421875" style="0" customWidth="1"/>
    <col min="2" max="4" width="9.140625" style="2" customWidth="1"/>
    <col min="5" max="5" width="9.7109375" style="2" customWidth="1"/>
    <col min="6" max="6" width="13.140625" style="2" customWidth="1"/>
    <col min="7" max="7" width="10.7109375" style="2" customWidth="1"/>
    <col min="9" max="9" width="10.28125" style="0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9" ht="12.75">
      <c r="A3" s="3" t="s">
        <v>87</v>
      </c>
      <c r="I3" s="12" t="s">
        <v>79</v>
      </c>
    </row>
    <row r="4" ht="12.75">
      <c r="A4" s="3" t="s">
        <v>251</v>
      </c>
    </row>
    <row r="5" ht="12.75">
      <c r="A5" s="3"/>
    </row>
    <row r="6" spans="1:7" ht="12.75">
      <c r="A6" s="3"/>
      <c r="B6" s="43"/>
      <c r="C6" s="39"/>
      <c r="D6" s="39"/>
      <c r="E6" s="39"/>
      <c r="F6" s="39"/>
      <c r="G6" s="32"/>
    </row>
    <row r="7" spans="1:7" ht="12.75">
      <c r="A7" s="3"/>
      <c r="B7" s="133" t="s">
        <v>105</v>
      </c>
      <c r="C7" s="134"/>
      <c r="D7" s="134"/>
      <c r="E7" s="134"/>
      <c r="F7" s="135"/>
      <c r="G7" s="136"/>
    </row>
    <row r="8" spans="1:7" ht="12.75">
      <c r="A8" s="3"/>
      <c r="B8" s="130" t="s">
        <v>53</v>
      </c>
      <c r="C8" s="131"/>
      <c r="D8" s="131"/>
      <c r="E8" s="132"/>
      <c r="F8" s="109" t="s">
        <v>54</v>
      </c>
      <c r="G8" s="32"/>
    </row>
    <row r="9" spans="2:7" ht="12.75">
      <c r="B9" s="40"/>
      <c r="C9" s="10"/>
      <c r="D9" s="10"/>
      <c r="E9" s="37" t="s">
        <v>202</v>
      </c>
      <c r="F9" s="110"/>
      <c r="G9" s="25"/>
    </row>
    <row r="10" spans="2:9" ht="12.75">
      <c r="B10" s="36" t="s">
        <v>1</v>
      </c>
      <c r="C10" s="37" t="s">
        <v>1</v>
      </c>
      <c r="D10" s="99" t="s">
        <v>156</v>
      </c>
      <c r="E10" s="99" t="s">
        <v>203</v>
      </c>
      <c r="F10" s="111" t="s">
        <v>3</v>
      </c>
      <c r="G10" s="38"/>
      <c r="H10" s="8" t="s">
        <v>102</v>
      </c>
      <c r="I10" s="8" t="s">
        <v>5</v>
      </c>
    </row>
    <row r="11" spans="2:9" ht="12.75">
      <c r="B11" s="41" t="s">
        <v>2</v>
      </c>
      <c r="C11" s="31" t="s">
        <v>7</v>
      </c>
      <c r="D11" s="100" t="s">
        <v>157</v>
      </c>
      <c r="E11" s="100" t="s">
        <v>204</v>
      </c>
      <c r="F11" s="112" t="s">
        <v>4</v>
      </c>
      <c r="G11" s="42" t="s">
        <v>5</v>
      </c>
      <c r="H11" s="8" t="s">
        <v>103</v>
      </c>
      <c r="I11" s="8" t="s">
        <v>104</v>
      </c>
    </row>
    <row r="12" spans="1:9" ht="12.75">
      <c r="A12" s="28"/>
      <c r="B12" s="68" t="s">
        <v>6</v>
      </c>
      <c r="C12" s="107" t="s">
        <v>6</v>
      </c>
      <c r="D12" s="107" t="s">
        <v>6</v>
      </c>
      <c r="E12" s="101" t="s">
        <v>6</v>
      </c>
      <c r="F12" s="113" t="s">
        <v>6</v>
      </c>
      <c r="G12" s="69" t="s">
        <v>6</v>
      </c>
      <c r="H12" s="12" t="s">
        <v>6</v>
      </c>
      <c r="I12" s="12" t="s">
        <v>6</v>
      </c>
    </row>
    <row r="13" spans="2:7" ht="12.75">
      <c r="B13" s="40"/>
      <c r="C13" s="10"/>
      <c r="D13" s="10"/>
      <c r="E13" s="10"/>
      <c r="F13" s="114"/>
      <c r="G13" s="25"/>
    </row>
    <row r="14" spans="1:9" ht="12.75">
      <c r="A14" s="3" t="s">
        <v>166</v>
      </c>
      <c r="B14" s="90">
        <v>66537</v>
      </c>
      <c r="C14" s="102">
        <v>3897</v>
      </c>
      <c r="D14" s="102">
        <v>-964</v>
      </c>
      <c r="E14" s="102">
        <v>0</v>
      </c>
      <c r="F14" s="115">
        <v>80477</v>
      </c>
      <c r="G14" s="84">
        <f>SUM(B14:F14)</f>
        <v>149947</v>
      </c>
      <c r="H14" s="92">
        <v>1599</v>
      </c>
      <c r="I14" s="83">
        <f>+G14+H14</f>
        <v>151546</v>
      </c>
    </row>
    <row r="15" spans="1:9" ht="12.75">
      <c r="A15" s="3"/>
      <c r="B15" s="93"/>
      <c r="C15" s="72"/>
      <c r="D15" s="72"/>
      <c r="E15" s="72"/>
      <c r="F15" s="116"/>
      <c r="G15" s="84"/>
      <c r="H15" s="94"/>
      <c r="I15" s="83"/>
    </row>
    <row r="16" spans="1:9" ht="12.75">
      <c r="A16" t="s">
        <v>28</v>
      </c>
      <c r="B16" s="93"/>
      <c r="C16" s="72"/>
      <c r="D16" s="72"/>
      <c r="E16" s="72"/>
      <c r="F16" s="116">
        <v>6481</v>
      </c>
      <c r="G16" s="84">
        <f>SUM(B16:F16)</f>
        <v>6481</v>
      </c>
      <c r="H16" s="94">
        <v>-5</v>
      </c>
      <c r="I16" s="83">
        <f>+G16+H16</f>
        <v>6476</v>
      </c>
    </row>
    <row r="17" spans="1:9" ht="12.75">
      <c r="A17" s="9" t="s">
        <v>167</v>
      </c>
      <c r="B17" s="93"/>
      <c r="C17" s="72"/>
      <c r="D17" s="72">
        <v>-140</v>
      </c>
      <c r="E17" s="72"/>
      <c r="F17" s="116"/>
      <c r="G17" s="84">
        <f>SUM(B17:F17)</f>
        <v>-140</v>
      </c>
      <c r="H17" s="83"/>
      <c r="I17" s="83">
        <f>+G17+H17</f>
        <v>-140</v>
      </c>
    </row>
    <row r="18" spans="1:9" ht="12.75">
      <c r="A18" s="9" t="s">
        <v>194</v>
      </c>
      <c r="B18" s="93"/>
      <c r="C18" s="72"/>
      <c r="D18" s="72"/>
      <c r="E18" s="72"/>
      <c r="F18" s="116"/>
      <c r="G18" s="84"/>
      <c r="H18" s="83"/>
      <c r="I18" s="83"/>
    </row>
    <row r="19" spans="1:9" ht="12.75">
      <c r="A19" s="61" t="s">
        <v>31</v>
      </c>
      <c r="B19" s="93"/>
      <c r="C19" s="72"/>
      <c r="D19" s="72"/>
      <c r="E19" s="72"/>
      <c r="F19" s="116"/>
      <c r="G19" s="84"/>
      <c r="H19" s="94"/>
      <c r="I19" s="83"/>
    </row>
    <row r="20" spans="1:9" ht="12.75">
      <c r="A20" s="5"/>
      <c r="B20" s="95"/>
      <c r="C20" s="106"/>
      <c r="D20" s="106"/>
      <c r="E20" s="103"/>
      <c r="F20" s="117"/>
      <c r="G20" s="96"/>
      <c r="H20" s="83"/>
      <c r="I20" s="83"/>
    </row>
    <row r="21" spans="1:9" s="3" customFormat="1" ht="12.75">
      <c r="A21" s="62" t="s">
        <v>253</v>
      </c>
      <c r="B21" s="105">
        <f>SUM(B14:B19)</f>
        <v>66537</v>
      </c>
      <c r="C21" s="87">
        <f>SUM(C14:C19)</f>
        <v>3897</v>
      </c>
      <c r="D21" s="87">
        <f>SUM(D14:D19)</f>
        <v>-1104</v>
      </c>
      <c r="E21" s="87">
        <v>0</v>
      </c>
      <c r="F21" s="118">
        <f>SUM(F14:F19)</f>
        <v>86958</v>
      </c>
      <c r="G21" s="88">
        <f>SUM(G14:G19)</f>
        <v>156288</v>
      </c>
      <c r="H21" s="87">
        <f>SUM(H14:H19)</f>
        <v>1594</v>
      </c>
      <c r="I21" s="87">
        <f>SUM(I14:I19)</f>
        <v>157882</v>
      </c>
    </row>
    <row r="22" spans="1:9" ht="12.75">
      <c r="A22" s="3"/>
      <c r="B22" s="72"/>
      <c r="C22" s="72"/>
      <c r="D22" s="72"/>
      <c r="E22" s="72"/>
      <c r="F22" s="84"/>
      <c r="G22" s="72"/>
      <c r="H22" s="94"/>
      <c r="I22" s="94"/>
    </row>
    <row r="23" spans="1:9" ht="12.75">
      <c r="A23" s="3"/>
      <c r="B23" s="72"/>
      <c r="C23" s="108"/>
      <c r="D23" s="108"/>
      <c r="E23" s="97"/>
      <c r="F23" s="91"/>
      <c r="G23" s="97"/>
      <c r="H23" s="94"/>
      <c r="I23" s="94"/>
    </row>
    <row r="24" spans="1:9" ht="12.75">
      <c r="A24" s="3" t="s">
        <v>217</v>
      </c>
      <c r="B24" s="98">
        <v>66537</v>
      </c>
      <c r="C24" s="102">
        <v>3897</v>
      </c>
      <c r="D24" s="102">
        <v>-1527</v>
      </c>
      <c r="E24" s="104">
        <v>-42</v>
      </c>
      <c r="F24" s="119">
        <v>89017</v>
      </c>
      <c r="G24" s="89">
        <f>SUM(B24:F24)</f>
        <v>157882</v>
      </c>
      <c r="H24" s="92">
        <v>263</v>
      </c>
      <c r="I24" s="83">
        <f>+G24+H24</f>
        <v>158145</v>
      </c>
    </row>
    <row r="25" spans="1:9" ht="12.75">
      <c r="A25" s="3"/>
      <c r="B25" s="93"/>
      <c r="C25" s="72"/>
      <c r="D25" s="72"/>
      <c r="E25" s="72"/>
      <c r="F25" s="116"/>
      <c r="G25" s="84"/>
      <c r="H25" s="94"/>
      <c r="I25" s="83"/>
    </row>
    <row r="26" spans="1:9" ht="12.75">
      <c r="A26" t="s">
        <v>28</v>
      </c>
      <c r="B26" s="93"/>
      <c r="C26" s="72"/>
      <c r="D26" s="72"/>
      <c r="E26" s="72"/>
      <c r="F26" s="116">
        <v>7633</v>
      </c>
      <c r="G26" s="84">
        <f aca="true" t="shared" si="0" ref="G26:G31">SUM(B26:F26)</f>
        <v>7633</v>
      </c>
      <c r="H26" s="94">
        <v>0</v>
      </c>
      <c r="I26" s="83">
        <f aca="true" t="shared" si="1" ref="I26:I31">+G26+H26</f>
        <v>7633</v>
      </c>
    </row>
    <row r="27" spans="1:9" ht="12.75">
      <c r="A27" s="9" t="s">
        <v>167</v>
      </c>
      <c r="B27" s="93"/>
      <c r="C27" s="72"/>
      <c r="D27" s="72">
        <v>-311</v>
      </c>
      <c r="E27" s="72"/>
      <c r="F27" s="116"/>
      <c r="G27" s="84">
        <f t="shared" si="0"/>
        <v>-311</v>
      </c>
      <c r="H27" s="83"/>
      <c r="I27" s="83">
        <f t="shared" si="1"/>
        <v>-311</v>
      </c>
    </row>
    <row r="28" spans="1:9" ht="12.75">
      <c r="A28" s="9" t="s">
        <v>194</v>
      </c>
      <c r="B28" s="93"/>
      <c r="C28" s="72"/>
      <c r="D28" s="72"/>
      <c r="E28" s="72"/>
      <c r="F28" s="116"/>
      <c r="G28" s="84">
        <f t="shared" si="0"/>
        <v>0</v>
      </c>
      <c r="H28" s="83">
        <v>0</v>
      </c>
      <c r="I28" s="83">
        <f t="shared" si="1"/>
        <v>0</v>
      </c>
    </row>
    <row r="29" spans="1:9" ht="12.75">
      <c r="A29" s="9" t="s">
        <v>206</v>
      </c>
      <c r="B29" s="93"/>
      <c r="C29" s="72"/>
      <c r="D29" s="72"/>
      <c r="E29" s="72"/>
      <c r="F29" s="116"/>
      <c r="G29" s="84">
        <f t="shared" si="0"/>
        <v>0</v>
      </c>
      <c r="H29" s="83"/>
      <c r="I29" s="83">
        <f t="shared" si="1"/>
        <v>0</v>
      </c>
    </row>
    <row r="30" spans="1:9" ht="12.75">
      <c r="A30" s="9" t="s">
        <v>207</v>
      </c>
      <c r="B30" s="93"/>
      <c r="C30" s="72"/>
      <c r="D30" s="72"/>
      <c r="E30" s="72">
        <v>182</v>
      </c>
      <c r="F30" s="116"/>
      <c r="G30" s="84">
        <f t="shared" si="0"/>
        <v>182</v>
      </c>
      <c r="H30" s="83"/>
      <c r="I30" s="83">
        <f t="shared" si="1"/>
        <v>182</v>
      </c>
    </row>
    <row r="31" spans="1:9" ht="12.75">
      <c r="A31" s="61" t="s">
        <v>31</v>
      </c>
      <c r="B31" s="93"/>
      <c r="C31" s="72"/>
      <c r="D31" s="72"/>
      <c r="E31" s="72"/>
      <c r="F31" s="116">
        <v>-17</v>
      </c>
      <c r="G31" s="84">
        <f t="shared" si="0"/>
        <v>-17</v>
      </c>
      <c r="H31" s="94"/>
      <c r="I31" s="83">
        <f t="shared" si="1"/>
        <v>-17</v>
      </c>
    </row>
    <row r="32" spans="1:9" ht="12.75">
      <c r="A32" s="5"/>
      <c r="B32" s="95"/>
      <c r="C32" s="106"/>
      <c r="D32" s="106"/>
      <c r="E32" s="106"/>
      <c r="F32" s="117"/>
      <c r="G32" s="96"/>
      <c r="H32" s="83"/>
      <c r="I32" s="83"/>
    </row>
    <row r="33" spans="1:9" s="3" customFormat="1" ht="12.75">
      <c r="A33" s="62" t="s">
        <v>254</v>
      </c>
      <c r="B33" s="105">
        <f aca="true" t="shared" si="2" ref="B33:I33">SUM(B24:B31)</f>
        <v>66537</v>
      </c>
      <c r="C33" s="87">
        <f t="shared" si="2"/>
        <v>3897</v>
      </c>
      <c r="D33" s="87">
        <f t="shared" si="2"/>
        <v>-1838</v>
      </c>
      <c r="E33" s="87">
        <f t="shared" si="2"/>
        <v>140</v>
      </c>
      <c r="F33" s="118">
        <f t="shared" si="2"/>
        <v>96633</v>
      </c>
      <c r="G33" s="88">
        <f t="shared" si="2"/>
        <v>165369</v>
      </c>
      <c r="H33" s="87">
        <f t="shared" si="2"/>
        <v>263</v>
      </c>
      <c r="I33" s="87">
        <f t="shared" si="2"/>
        <v>165632</v>
      </c>
    </row>
    <row r="34" spans="1:7" ht="12.75">
      <c r="A34" s="3"/>
      <c r="B34" s="10"/>
      <c r="C34" s="10"/>
      <c r="D34" s="10"/>
      <c r="E34" s="10"/>
      <c r="F34" s="10"/>
      <c r="G34" s="10"/>
    </row>
    <row r="35" spans="1:7" ht="12.75">
      <c r="A35" s="3"/>
      <c r="B35" s="10"/>
      <c r="C35" s="10"/>
      <c r="D35" s="10"/>
      <c r="E35" s="10"/>
      <c r="F35" s="10"/>
      <c r="G35" s="10"/>
    </row>
    <row r="36" ht="12.75">
      <c r="A36" s="3" t="s">
        <v>229</v>
      </c>
    </row>
    <row r="37" ht="12.75">
      <c r="A37" s="3" t="s">
        <v>218</v>
      </c>
    </row>
  </sheetData>
  <sheetProtection/>
  <mergeCells count="2">
    <mergeCell ref="B8:E8"/>
    <mergeCell ref="B7:G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21">
      <selection activeCell="I38" sqref="I38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2" ht="12.75">
      <c r="A3" s="3" t="s">
        <v>222</v>
      </c>
      <c r="B3" s="3"/>
    </row>
    <row r="4" spans="1:6" ht="12.75">
      <c r="A4" s="3" t="s">
        <v>254</v>
      </c>
      <c r="B4" s="3"/>
      <c r="F4" s="8" t="s">
        <v>78</v>
      </c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256</v>
      </c>
      <c r="E7" s="7" t="s">
        <v>193</v>
      </c>
    </row>
    <row r="8" spans="3:5" ht="12.75">
      <c r="C8" s="3"/>
      <c r="D8" s="8" t="s">
        <v>8</v>
      </c>
      <c r="E8" s="8" t="s">
        <v>8</v>
      </c>
    </row>
    <row r="9" ht="12.75">
      <c r="A9" s="3" t="s">
        <v>113</v>
      </c>
    </row>
    <row r="10" spans="2:5" ht="12.75">
      <c r="B10" t="s">
        <v>9</v>
      </c>
      <c r="D10" s="2">
        <v>47004</v>
      </c>
      <c r="E10" s="2">
        <v>44495</v>
      </c>
    </row>
    <row r="11" spans="2:5" ht="12.75">
      <c r="B11" t="s">
        <v>172</v>
      </c>
      <c r="D11" s="2">
        <v>20419</v>
      </c>
      <c r="E11" s="2">
        <v>20610</v>
      </c>
    </row>
    <row r="12" spans="2:5" ht="12.75">
      <c r="B12" t="s">
        <v>19</v>
      </c>
      <c r="D12" s="2">
        <v>8011</v>
      </c>
      <c r="E12" s="2">
        <v>8011</v>
      </c>
    </row>
    <row r="13" spans="2:5" ht="12.75">
      <c r="B13" t="s">
        <v>173</v>
      </c>
      <c r="D13" s="2">
        <v>13897</v>
      </c>
      <c r="E13" s="2">
        <v>13897</v>
      </c>
    </row>
    <row r="14" spans="2:5" ht="12.75">
      <c r="B14" t="s">
        <v>174</v>
      </c>
      <c r="D14" s="5">
        <v>571</v>
      </c>
      <c r="E14" s="5">
        <v>571</v>
      </c>
    </row>
    <row r="15" spans="4:5" ht="12.75">
      <c r="D15" s="4">
        <f>SUM(D10:D14)</f>
        <v>89902</v>
      </c>
      <c r="E15" s="4">
        <f>SUM(E10:E14)</f>
        <v>87584</v>
      </c>
    </row>
    <row r="16" spans="4:5" ht="12.75">
      <c r="D16" s="2"/>
      <c r="E16" s="2"/>
    </row>
    <row r="17" spans="1:5" ht="12.75">
      <c r="A17" s="3" t="s">
        <v>20</v>
      </c>
      <c r="D17" s="2"/>
      <c r="E17" s="2"/>
    </row>
    <row r="18" spans="2:5" ht="12.75">
      <c r="B18" t="s">
        <v>10</v>
      </c>
      <c r="D18" s="10">
        <v>46069</v>
      </c>
      <c r="E18" s="10">
        <v>41751</v>
      </c>
    </row>
    <row r="19" spans="2:5" ht="12.75">
      <c r="B19" t="s">
        <v>171</v>
      </c>
      <c r="D19" s="10">
        <v>44179</v>
      </c>
      <c r="E19" s="10">
        <v>42589</v>
      </c>
    </row>
    <row r="20" spans="2:5" ht="12.75">
      <c r="B20" t="s">
        <v>208</v>
      </c>
      <c r="D20" s="10">
        <v>1120</v>
      </c>
      <c r="E20" s="10">
        <v>934</v>
      </c>
    </row>
    <row r="21" spans="2:5" ht="12.75">
      <c r="B21" t="s">
        <v>168</v>
      </c>
      <c r="D21" s="53">
        <v>1909</v>
      </c>
      <c r="E21" s="53">
        <v>1712</v>
      </c>
    </row>
    <row r="22" spans="2:5" ht="12.75">
      <c r="B22" t="s">
        <v>209</v>
      </c>
      <c r="D22" s="53">
        <v>0</v>
      </c>
      <c r="E22" s="53">
        <v>719</v>
      </c>
    </row>
    <row r="23" spans="2:5" ht="12.75">
      <c r="B23" t="s">
        <v>21</v>
      </c>
      <c r="D23" s="34">
        <v>35626</v>
      </c>
      <c r="E23" s="34">
        <v>40508</v>
      </c>
    </row>
    <row r="24" spans="4:5" ht="12.75">
      <c r="D24" s="4">
        <f>SUM(D18:D23)</f>
        <v>128903</v>
      </c>
      <c r="E24" s="4">
        <f>SUM(E18:E23)</f>
        <v>128213</v>
      </c>
    </row>
    <row r="25" spans="4:5" ht="12.75">
      <c r="D25" s="2"/>
      <c r="E25" s="2"/>
    </row>
    <row r="26" spans="1:5" ht="12.75">
      <c r="A26" s="3" t="s">
        <v>109</v>
      </c>
      <c r="D26" s="82">
        <f>+D15+D24</f>
        <v>218805</v>
      </c>
      <c r="E26" s="82">
        <f>+E15+E24</f>
        <v>215797</v>
      </c>
    </row>
    <row r="27" spans="4:5" ht="12.75">
      <c r="D27" s="3"/>
      <c r="E27" s="3"/>
    </row>
    <row r="28" spans="4:5" ht="12.75">
      <c r="D28" s="2"/>
      <c r="E28" s="2"/>
    </row>
    <row r="29" spans="1:5" ht="12.75">
      <c r="A29" s="3" t="s">
        <v>110</v>
      </c>
      <c r="D29" s="2"/>
      <c r="E29" s="2"/>
    </row>
    <row r="30" spans="1:5" ht="12.75">
      <c r="A30" s="3" t="s">
        <v>98</v>
      </c>
      <c r="D30" s="2"/>
      <c r="E30" s="2"/>
    </row>
    <row r="31" spans="1:5" ht="12.75">
      <c r="A31" s="3" t="s">
        <v>99</v>
      </c>
      <c r="D31" s="2"/>
      <c r="E31" s="2"/>
    </row>
    <row r="32" spans="2:5" ht="12.75">
      <c r="B32" t="s">
        <v>24</v>
      </c>
      <c r="D32" s="10">
        <v>66537</v>
      </c>
      <c r="E32" s="10">
        <v>66537</v>
      </c>
    </row>
    <row r="33" spans="2:5" ht="12.75">
      <c r="B33" t="s">
        <v>100</v>
      </c>
      <c r="D33" s="10">
        <v>3897</v>
      </c>
      <c r="E33" s="10">
        <v>3897</v>
      </c>
    </row>
    <row r="34" spans="2:5" ht="12.75">
      <c r="B34" t="s">
        <v>101</v>
      </c>
      <c r="D34" s="10">
        <v>96634</v>
      </c>
      <c r="E34" s="10">
        <v>89017</v>
      </c>
    </row>
    <row r="35" spans="2:5" ht="12.75">
      <c r="B35" t="s">
        <v>205</v>
      </c>
      <c r="D35" s="72">
        <v>140</v>
      </c>
      <c r="E35" s="72">
        <v>-42</v>
      </c>
    </row>
    <row r="36" spans="2:5" ht="12.75">
      <c r="B36" t="s">
        <v>155</v>
      </c>
      <c r="D36" s="85">
        <v>-1838</v>
      </c>
      <c r="E36" s="85">
        <v>-1527</v>
      </c>
    </row>
    <row r="37" spans="4:5" ht="12.75">
      <c r="D37" s="10">
        <f>SUM(D32:D36)</f>
        <v>165370</v>
      </c>
      <c r="E37" s="10">
        <f>SUM(E32:E36)</f>
        <v>157882</v>
      </c>
    </row>
    <row r="38" spans="1:5" ht="12.75">
      <c r="A38" s="3" t="s">
        <v>96</v>
      </c>
      <c r="D38" s="2">
        <v>263</v>
      </c>
      <c r="E38" s="2">
        <v>263</v>
      </c>
    </row>
    <row r="39" spans="1:5" ht="12.75">
      <c r="A39" s="3" t="s">
        <v>97</v>
      </c>
      <c r="D39" s="4">
        <f>+D37+D38</f>
        <v>165633</v>
      </c>
      <c r="E39" s="4">
        <f>+E37+E38</f>
        <v>158145</v>
      </c>
    </row>
    <row r="40" spans="4:5" ht="12.75">
      <c r="D40" s="2"/>
      <c r="E40" s="2"/>
    </row>
    <row r="41" spans="1:5" ht="12.75">
      <c r="A41" s="3" t="s">
        <v>25</v>
      </c>
      <c r="D41" s="2"/>
      <c r="E41" s="2"/>
    </row>
    <row r="42" spans="2:5" ht="12.75">
      <c r="B42" t="s">
        <v>23</v>
      </c>
      <c r="D42" s="10">
        <v>6442</v>
      </c>
      <c r="E42" s="10">
        <v>8075</v>
      </c>
    </row>
    <row r="43" spans="2:5" ht="12.75">
      <c r="B43" s="9" t="s">
        <v>210</v>
      </c>
      <c r="D43" s="10">
        <v>7543</v>
      </c>
      <c r="E43" s="10">
        <v>7543</v>
      </c>
    </row>
    <row r="44" spans="4:5" ht="12.75">
      <c r="D44" s="4">
        <f>SUM(D42:D43)</f>
        <v>13985</v>
      </c>
      <c r="E44" s="4">
        <f>SUM(E42:E43)</f>
        <v>15618</v>
      </c>
    </row>
    <row r="45" spans="4:5" ht="12.75">
      <c r="D45" s="10"/>
      <c r="E45" s="10"/>
    </row>
    <row r="46" spans="1:5" ht="12.75">
      <c r="A46" s="3" t="s">
        <v>22</v>
      </c>
      <c r="D46" s="10"/>
      <c r="E46" s="10"/>
    </row>
    <row r="47" spans="2:5" ht="12.75">
      <c r="B47" t="s">
        <v>170</v>
      </c>
      <c r="D47" s="10">
        <v>11921</v>
      </c>
      <c r="E47" s="10">
        <v>11599</v>
      </c>
    </row>
    <row r="48" spans="2:5" ht="12.75">
      <c r="B48" t="s">
        <v>57</v>
      </c>
      <c r="D48" s="10">
        <v>24059</v>
      </c>
      <c r="E48" s="10">
        <v>27845</v>
      </c>
    </row>
    <row r="49" spans="2:5" ht="12.75">
      <c r="B49" t="s">
        <v>140</v>
      </c>
      <c r="D49" s="10">
        <v>168</v>
      </c>
      <c r="E49" s="10">
        <v>168</v>
      </c>
    </row>
    <row r="50" spans="2:5" ht="12.75">
      <c r="B50" t="s">
        <v>169</v>
      </c>
      <c r="D50" s="10">
        <v>3039</v>
      </c>
      <c r="E50" s="10">
        <v>2422</v>
      </c>
    </row>
    <row r="51" spans="4:5" ht="12.75">
      <c r="D51" s="4">
        <f>SUM(D47:D50)</f>
        <v>39187</v>
      </c>
      <c r="E51" s="4">
        <f>SUM(E47:E50)</f>
        <v>42034</v>
      </c>
    </row>
    <row r="52" spans="1:5" ht="12.75">
      <c r="A52" s="3" t="s">
        <v>112</v>
      </c>
      <c r="B52" s="3"/>
      <c r="D52" s="10">
        <f>+D44+D51</f>
        <v>53172</v>
      </c>
      <c r="E52" s="10">
        <f>+E44+E51</f>
        <v>57652</v>
      </c>
    </row>
    <row r="53" spans="1:5" ht="12.75">
      <c r="A53" s="3"/>
      <c r="B53" s="3"/>
      <c r="D53" s="10"/>
      <c r="E53" s="10"/>
    </row>
    <row r="54" spans="1:5" ht="12.75">
      <c r="A54" s="3" t="s">
        <v>111</v>
      </c>
      <c r="B54" s="3"/>
      <c r="D54" s="18">
        <f>+D52+D39</f>
        <v>218805</v>
      </c>
      <c r="E54" s="18">
        <f>+E52+E39</f>
        <v>215797</v>
      </c>
    </row>
    <row r="55" spans="1:5" ht="12.75">
      <c r="A55" s="3"/>
      <c r="B55" s="3"/>
      <c r="D55" s="10"/>
      <c r="E55" s="10"/>
    </row>
    <row r="56" spans="1:5" ht="12.75">
      <c r="A56" s="3" t="s">
        <v>88</v>
      </c>
      <c r="B56" s="3"/>
      <c r="D56" s="70">
        <f>+D37/D32</f>
        <v>2.485384072020079</v>
      </c>
      <c r="E56" s="70">
        <f>+E37/E32</f>
        <v>2.3728451838826516</v>
      </c>
    </row>
    <row r="57" spans="4:5" ht="12.75">
      <c r="D57" s="20"/>
      <c r="E57" s="20"/>
    </row>
    <row r="58" spans="4:5" ht="12.75">
      <c r="D58" s="10"/>
      <c r="E58" s="10"/>
    </row>
    <row r="59" spans="1:5" ht="12.75">
      <c r="A59" s="3" t="s">
        <v>228</v>
      </c>
      <c r="D59" s="2"/>
      <c r="E59" s="2"/>
    </row>
    <row r="60" spans="1:5" ht="12.75">
      <c r="A60" s="3" t="s">
        <v>218</v>
      </c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2"/>
      <c r="E75" s="2"/>
    </row>
    <row r="76" spans="4:5" ht="12.75">
      <c r="D76" s="2"/>
      <c r="E7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8.140625" style="0" customWidth="1"/>
    <col min="2" max="2" width="15.7109375" style="46" customWidth="1"/>
    <col min="3" max="3" width="16.00390625" style="46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224</v>
      </c>
      <c r="C3" s="48" t="s">
        <v>86</v>
      </c>
    </row>
    <row r="4" spans="1:3" ht="12.75">
      <c r="A4" s="3" t="s">
        <v>251</v>
      </c>
      <c r="B4" s="48"/>
      <c r="C4" s="48"/>
    </row>
    <row r="5" spans="1:3" ht="12.75">
      <c r="A5" s="3"/>
      <c r="B5" s="48"/>
      <c r="C5" s="48"/>
    </row>
    <row r="6" spans="1:3" ht="12.75">
      <c r="A6" s="3"/>
      <c r="B6" s="58" t="s">
        <v>256</v>
      </c>
      <c r="C6" s="58" t="s">
        <v>257</v>
      </c>
    </row>
    <row r="7" spans="2:3" ht="12.75">
      <c r="B7" s="48" t="s">
        <v>8</v>
      </c>
      <c r="C7" s="48" t="s">
        <v>8</v>
      </c>
    </row>
    <row r="8" spans="2:3" ht="12.75">
      <c r="B8" s="48"/>
      <c r="C8" s="48"/>
    </row>
    <row r="9" spans="1:3" ht="12.75">
      <c r="A9" s="3" t="s">
        <v>56</v>
      </c>
      <c r="B9" s="46">
        <v>1795</v>
      </c>
      <c r="C9" s="46">
        <v>11234</v>
      </c>
    </row>
    <row r="11" spans="1:3" ht="12.75">
      <c r="A11" s="3" t="s">
        <v>66</v>
      </c>
      <c r="B11" s="46">
        <v>-3073</v>
      </c>
      <c r="C11" s="46">
        <v>-4185</v>
      </c>
    </row>
    <row r="12" spans="2:3" ht="12.75">
      <c r="B12" s="59"/>
      <c r="C12" s="59"/>
    </row>
    <row r="13" spans="1:3" ht="12.75">
      <c r="A13" s="3" t="s">
        <v>55</v>
      </c>
      <c r="B13" s="46">
        <v>-3604</v>
      </c>
      <c r="C13" s="46">
        <v>6196</v>
      </c>
    </row>
    <row r="14" spans="2:3" ht="12.75">
      <c r="B14" s="55"/>
      <c r="C14" s="55"/>
    </row>
    <row r="15" spans="1:3" ht="12.75">
      <c r="A15" s="3" t="s">
        <v>30</v>
      </c>
      <c r="B15" s="46">
        <f>SUM(B9:B13)</f>
        <v>-4882</v>
      </c>
      <c r="C15" s="46">
        <f>SUM(C9:C13)</f>
        <v>13245</v>
      </c>
    </row>
    <row r="17" spans="1:3" ht="12.75">
      <c r="A17" s="3" t="s">
        <v>129</v>
      </c>
      <c r="B17" s="46">
        <v>40508</v>
      </c>
      <c r="C17" s="46">
        <v>20321</v>
      </c>
    </row>
    <row r="18" spans="1:3" ht="12.75">
      <c r="A18" s="3" t="s">
        <v>255</v>
      </c>
      <c r="B18" s="52">
        <f>SUM(B15:B17)</f>
        <v>35626</v>
      </c>
      <c r="C18" s="52">
        <f>SUM(C15:C17)</f>
        <v>33566</v>
      </c>
    </row>
    <row r="21" ht="12.75">
      <c r="A21" s="3" t="s">
        <v>230</v>
      </c>
    </row>
    <row r="22" ht="12.75">
      <c r="A22" s="3" t="s">
        <v>218</v>
      </c>
    </row>
    <row r="24" spans="2:3" ht="12.75">
      <c r="B24" s="48" t="s">
        <v>8</v>
      </c>
      <c r="C24" s="48" t="s">
        <v>8</v>
      </c>
    </row>
    <row r="25" spans="1:3" ht="12.75">
      <c r="A25" s="9" t="s">
        <v>160</v>
      </c>
      <c r="B25" s="51">
        <v>2895</v>
      </c>
      <c r="C25" s="51">
        <v>3235</v>
      </c>
    </row>
    <row r="26" spans="1:4" ht="12.75">
      <c r="A26" s="9" t="s">
        <v>161</v>
      </c>
      <c r="B26" s="46">
        <v>191</v>
      </c>
      <c r="C26" s="51">
        <v>179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46"/>
  <sheetViews>
    <sheetView zoomScalePageLayoutView="0" workbookViewId="0" topLeftCell="A227">
      <selection activeCell="I9" sqref="I9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93</v>
      </c>
      <c r="H2" s="8" t="s">
        <v>80</v>
      </c>
    </row>
    <row r="3" ht="12.75">
      <c r="A3" s="3" t="s">
        <v>251</v>
      </c>
    </row>
    <row r="5" spans="1:2" ht="12.75">
      <c r="A5" s="6">
        <v>1</v>
      </c>
      <c r="B5" s="3" t="s">
        <v>58</v>
      </c>
    </row>
    <row r="6" ht="12.75">
      <c r="B6" t="s">
        <v>60</v>
      </c>
    </row>
    <row r="7" ht="12.75">
      <c r="B7" t="s">
        <v>89</v>
      </c>
    </row>
    <row r="8" ht="12.75">
      <c r="B8" t="s">
        <v>90</v>
      </c>
    </row>
    <row r="10" ht="12.75">
      <c r="B10" t="s">
        <v>61</v>
      </c>
    </row>
    <row r="11" ht="12.75">
      <c r="B11" t="s">
        <v>211</v>
      </c>
    </row>
    <row r="13" ht="12.75">
      <c r="B13" s="9" t="s">
        <v>241</v>
      </c>
    </row>
    <row r="14" ht="12.75">
      <c r="B14" t="s">
        <v>91</v>
      </c>
    </row>
    <row r="15" spans="2:9" ht="12.75">
      <c r="B15" s="9" t="s">
        <v>92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212</v>
      </c>
      <c r="C16" s="3"/>
      <c r="D16" s="3"/>
      <c r="E16" s="3"/>
      <c r="F16" s="3"/>
      <c r="G16" s="3"/>
      <c r="H16" s="3"/>
      <c r="I16" s="3"/>
    </row>
    <row r="17" spans="2:9" ht="12.75">
      <c r="B17" s="9"/>
      <c r="C17" s="3"/>
      <c r="D17" s="3"/>
      <c r="E17" s="3"/>
      <c r="F17" s="3"/>
      <c r="G17" s="3"/>
      <c r="H17" s="3"/>
      <c r="I17" s="3"/>
    </row>
    <row r="18" spans="2:9" ht="12.75">
      <c r="B18" s="9" t="s">
        <v>231</v>
      </c>
      <c r="C18" s="3"/>
      <c r="D18" s="3"/>
      <c r="E18" s="3"/>
      <c r="F18" s="3"/>
      <c r="G18" s="3"/>
      <c r="H18" s="3"/>
      <c r="I18" s="3"/>
    </row>
    <row r="19" spans="2:9" ht="12.75">
      <c r="B19" s="9" t="s">
        <v>232</v>
      </c>
      <c r="C19" s="3"/>
      <c r="D19" s="3"/>
      <c r="E19" s="3"/>
      <c r="F19" s="3"/>
      <c r="G19" s="3"/>
      <c r="H19" s="3"/>
      <c r="I19" s="3"/>
    </row>
    <row r="20" spans="2:9" ht="12.75">
      <c r="B20" s="9" t="s">
        <v>233</v>
      </c>
      <c r="C20" s="3"/>
      <c r="D20" s="3"/>
      <c r="E20" s="3"/>
      <c r="F20" s="3"/>
      <c r="G20" s="3"/>
      <c r="H20" s="3"/>
      <c r="I20" s="3"/>
    </row>
    <row r="21" spans="2:9" ht="12.75">
      <c r="B21" s="9" t="s">
        <v>234</v>
      </c>
      <c r="C21" s="3"/>
      <c r="D21" s="3"/>
      <c r="E21" s="3"/>
      <c r="F21" s="3"/>
      <c r="G21" s="3"/>
      <c r="H21" s="3"/>
      <c r="I21" s="3"/>
    </row>
    <row r="22" spans="2:9" ht="12.75">
      <c r="B22" s="9"/>
      <c r="C22" s="3"/>
      <c r="D22" s="3"/>
      <c r="E22" s="3"/>
      <c r="F22" s="3"/>
      <c r="G22" s="3"/>
      <c r="H22" s="3"/>
      <c r="I22" s="3"/>
    </row>
    <row r="23" spans="2:9" ht="12.75">
      <c r="B23" s="9" t="s">
        <v>235</v>
      </c>
      <c r="C23" s="3"/>
      <c r="D23" s="3"/>
      <c r="E23" s="3"/>
      <c r="F23" s="3"/>
      <c r="G23" s="3"/>
      <c r="H23" s="3"/>
      <c r="I23" s="3"/>
    </row>
    <row r="24" spans="2:9" ht="12.75">
      <c r="B24" s="9" t="s">
        <v>236</v>
      </c>
      <c r="C24" s="3"/>
      <c r="D24" s="3"/>
      <c r="E24" s="3"/>
      <c r="F24" s="3"/>
      <c r="G24" s="3"/>
      <c r="H24" s="3"/>
      <c r="I24" s="3"/>
    </row>
    <row r="25" spans="2:9" ht="12.75">
      <c r="B25" s="9" t="s">
        <v>237</v>
      </c>
      <c r="C25" s="3"/>
      <c r="D25" s="3"/>
      <c r="E25" s="3"/>
      <c r="F25" s="3"/>
      <c r="G25" s="3"/>
      <c r="H25" s="3"/>
      <c r="I25" s="3"/>
    </row>
    <row r="26" spans="2:9" ht="12.75">
      <c r="B26" s="3" t="s">
        <v>238</v>
      </c>
      <c r="C26" s="3"/>
      <c r="D26" s="3"/>
      <c r="E26" s="3"/>
      <c r="F26" s="3"/>
      <c r="G26" s="3"/>
      <c r="H26" s="3"/>
      <c r="I26" s="3"/>
    </row>
    <row r="27" spans="2:9" ht="12.75">
      <c r="B27" s="3" t="s">
        <v>239</v>
      </c>
      <c r="C27" s="3"/>
      <c r="D27" s="3"/>
      <c r="E27" s="3"/>
      <c r="F27" s="3"/>
      <c r="G27" s="3"/>
      <c r="H27" s="3"/>
      <c r="I27" s="3"/>
    </row>
    <row r="28" spans="2:9" ht="12.75">
      <c r="B28" s="3" t="s">
        <v>240</v>
      </c>
      <c r="C28" s="3"/>
      <c r="D28" s="3"/>
      <c r="E28" s="3"/>
      <c r="F28" s="3"/>
      <c r="G28" s="3"/>
      <c r="H28" s="3"/>
      <c r="I28" s="3"/>
    </row>
    <row r="29" spans="2:9" ht="12.75">
      <c r="B29" s="9"/>
      <c r="C29" s="3"/>
      <c r="D29" s="3"/>
      <c r="E29" s="3"/>
      <c r="F29" s="3"/>
      <c r="G29" s="3"/>
      <c r="H29" s="3"/>
      <c r="I29" s="3"/>
    </row>
    <row r="31" spans="1:2" ht="12.75">
      <c r="A31" s="6">
        <v>2</v>
      </c>
      <c r="B31" s="3" t="s">
        <v>94</v>
      </c>
    </row>
    <row r="32" ht="12.75">
      <c r="B32" t="s">
        <v>95</v>
      </c>
    </row>
    <row r="33" ht="12.75">
      <c r="B33" t="s">
        <v>213</v>
      </c>
    </row>
    <row r="34" ht="12.75" hidden="1"/>
    <row r="37" spans="1:2" ht="12.75">
      <c r="A37" s="6">
        <v>3</v>
      </c>
      <c r="B37" s="3" t="s">
        <v>38</v>
      </c>
    </row>
    <row r="38" ht="12.75">
      <c r="B38" t="s">
        <v>39</v>
      </c>
    </row>
    <row r="39" ht="12.75">
      <c r="B39" t="s">
        <v>212</v>
      </c>
    </row>
    <row r="41" spans="1:2" ht="12.75">
      <c r="A41" s="6">
        <v>4</v>
      </c>
      <c r="B41" s="3" t="s">
        <v>36</v>
      </c>
    </row>
    <row r="42" ht="12.75">
      <c r="B42" t="s">
        <v>134</v>
      </c>
    </row>
    <row r="43" ht="12.75">
      <c r="B43" t="s">
        <v>47</v>
      </c>
    </row>
    <row r="50" ht="12.75">
      <c r="A50" s="6" t="s">
        <v>0</v>
      </c>
    </row>
    <row r="51" spans="1:8" ht="12.75">
      <c r="A51" s="6" t="s">
        <v>93</v>
      </c>
      <c r="H51" s="8" t="s">
        <v>81</v>
      </c>
    </row>
    <row r="52" ht="12.75">
      <c r="A52" s="3" t="s">
        <v>251</v>
      </c>
    </row>
    <row r="55" spans="1:2" ht="12.75">
      <c r="A55" s="19">
        <v>5</v>
      </c>
      <c r="B55" s="3" t="s">
        <v>40</v>
      </c>
    </row>
    <row r="56" spans="1:2" s="9" customFormat="1" ht="12.75">
      <c r="A56" s="16"/>
      <c r="B56" s="9" t="s">
        <v>132</v>
      </c>
    </row>
    <row r="57" spans="1:2" s="9" customFormat="1" ht="12.75">
      <c r="A57" s="16"/>
      <c r="B57" s="9" t="s">
        <v>133</v>
      </c>
    </row>
    <row r="58" s="9" customFormat="1" ht="12.75">
      <c r="A58" s="16"/>
    </row>
    <row r="59" spans="1:2" ht="12.75">
      <c r="A59" s="6">
        <v>6</v>
      </c>
      <c r="B59" s="3" t="s">
        <v>41</v>
      </c>
    </row>
    <row r="60" ht="12.75">
      <c r="B60" t="s">
        <v>42</v>
      </c>
    </row>
    <row r="61" ht="12.75">
      <c r="B61" t="s">
        <v>43</v>
      </c>
    </row>
    <row r="63" spans="1:2" ht="12.75">
      <c r="A63" s="6">
        <v>7</v>
      </c>
      <c r="B63" s="3" t="s">
        <v>12</v>
      </c>
    </row>
    <row r="64" ht="12.75">
      <c r="B64" s="9" t="s">
        <v>138</v>
      </c>
    </row>
    <row r="65" ht="12.75">
      <c r="B65" s="9"/>
    </row>
    <row r="66" ht="12.75">
      <c r="B66" s="9"/>
    </row>
    <row r="67" spans="1:8" ht="12.75">
      <c r="A67" s="6">
        <v>8</v>
      </c>
      <c r="B67" s="3" t="s">
        <v>31</v>
      </c>
      <c r="G67" s="137"/>
      <c r="H67" s="137"/>
    </row>
    <row r="68" spans="2:8" ht="12.75">
      <c r="B68" s="9" t="s">
        <v>195</v>
      </c>
      <c r="G68" s="26"/>
      <c r="H68" s="27"/>
    </row>
    <row r="69" spans="2:8" ht="12.75">
      <c r="B69" s="9"/>
      <c r="G69" s="26"/>
      <c r="H69" s="27"/>
    </row>
    <row r="70" spans="2:8" ht="12.75">
      <c r="B70" s="9"/>
      <c r="G70" s="26"/>
      <c r="H70" s="27"/>
    </row>
    <row r="71" spans="1:8" ht="12.75">
      <c r="A71" s="6">
        <v>9</v>
      </c>
      <c r="B71" s="3" t="s">
        <v>163</v>
      </c>
      <c r="G71" s="26"/>
      <c r="H71" s="27"/>
    </row>
    <row r="72" spans="2:8" ht="12.75">
      <c r="B72" s="9"/>
      <c r="G72" s="56"/>
      <c r="H72" s="27"/>
    </row>
    <row r="73" spans="2:8" ht="12.75">
      <c r="B73" s="3" t="s">
        <v>125</v>
      </c>
      <c r="C73" s="3"/>
      <c r="D73" s="3"/>
      <c r="G73" s="8" t="s">
        <v>8</v>
      </c>
      <c r="H73" s="27"/>
    </row>
    <row r="74" spans="2:8" ht="12.75">
      <c r="B74" t="s">
        <v>9</v>
      </c>
      <c r="G74" s="48">
        <v>262</v>
      </c>
      <c r="H74" s="63"/>
    </row>
    <row r="75" spans="7:8" ht="12.75">
      <c r="G75" s="48"/>
      <c r="H75" s="63"/>
    </row>
    <row r="76" spans="1:2" ht="12.75">
      <c r="A76" s="6">
        <v>10</v>
      </c>
      <c r="B76" s="3" t="s">
        <v>9</v>
      </c>
    </row>
    <row r="77" ht="12.75">
      <c r="B77" t="s">
        <v>158</v>
      </c>
    </row>
    <row r="78" ht="12.75">
      <c r="B78" t="s">
        <v>159</v>
      </c>
    </row>
    <row r="80" spans="1:2" ht="12.75">
      <c r="A80" s="6">
        <v>11</v>
      </c>
      <c r="B80" s="3" t="s">
        <v>44</v>
      </c>
    </row>
    <row r="81" ht="12.75">
      <c r="B81" t="s">
        <v>48</v>
      </c>
    </row>
    <row r="82" ht="12.75">
      <c r="B82" s="9" t="s">
        <v>259</v>
      </c>
    </row>
    <row r="83" ht="12.75">
      <c r="B83" t="s">
        <v>49</v>
      </c>
    </row>
    <row r="85" spans="1:2" ht="12.75">
      <c r="A85" s="6">
        <v>12</v>
      </c>
      <c r="B85" s="3" t="s">
        <v>35</v>
      </c>
    </row>
    <row r="86" ht="12.75">
      <c r="B86" s="9" t="s">
        <v>265</v>
      </c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spans="6:8" ht="12.75">
      <c r="F91" s="57"/>
      <c r="G91" s="57"/>
      <c r="H91" s="27"/>
    </row>
    <row r="92" spans="7:8" ht="12.75">
      <c r="G92" s="26"/>
      <c r="H92" s="27"/>
    </row>
    <row r="93" spans="2:8" ht="12.75">
      <c r="B93" s="9"/>
      <c r="G93" s="26"/>
      <c r="H93" s="27"/>
    </row>
    <row r="94" ht="12.75">
      <c r="A94" s="6" t="s">
        <v>0</v>
      </c>
    </row>
    <row r="95" spans="1:8" ht="12.75">
      <c r="A95" s="6" t="s">
        <v>93</v>
      </c>
      <c r="H95" s="8" t="s">
        <v>82</v>
      </c>
    </row>
    <row r="96" ht="12.75">
      <c r="A96" s="3" t="s">
        <v>251</v>
      </c>
    </row>
    <row r="97" spans="7:8" ht="12.75">
      <c r="G97" s="26"/>
      <c r="H97" s="27"/>
    </row>
    <row r="98" spans="1:2" ht="12.75">
      <c r="A98" s="6">
        <v>13</v>
      </c>
      <c r="B98" s="3" t="s">
        <v>247</v>
      </c>
    </row>
    <row r="100" spans="2:8" ht="12.75">
      <c r="B100" s="3" t="s">
        <v>260</v>
      </c>
      <c r="G100" s="137"/>
      <c r="H100" s="137"/>
    </row>
    <row r="101" spans="1:7" s="46" customFormat="1" ht="12.75">
      <c r="A101" s="44"/>
      <c r="B101" s="45" t="s">
        <v>256</v>
      </c>
      <c r="D101" s="123" t="s">
        <v>124</v>
      </c>
      <c r="E101" s="124" t="s">
        <v>123</v>
      </c>
      <c r="F101" s="124" t="s">
        <v>106</v>
      </c>
      <c r="G101" s="124" t="s">
        <v>5</v>
      </c>
    </row>
    <row r="102" spans="1:7" s="46" customFormat="1" ht="12.75">
      <c r="A102" s="44"/>
      <c r="D102" s="124"/>
      <c r="E102" s="124"/>
      <c r="F102" s="124" t="s">
        <v>107</v>
      </c>
      <c r="G102" s="124"/>
    </row>
    <row r="103" spans="1:7" s="46" customFormat="1" ht="12.75">
      <c r="A103" s="44"/>
      <c r="D103" s="48" t="s">
        <v>8</v>
      </c>
      <c r="E103" s="48" t="s">
        <v>8</v>
      </c>
      <c r="F103" s="48" t="s">
        <v>8</v>
      </c>
      <c r="G103" s="48" t="s">
        <v>8</v>
      </c>
    </row>
    <row r="104" spans="1:9" s="46" customFormat="1" ht="12.75">
      <c r="A104" s="44"/>
      <c r="B104" s="50" t="s">
        <v>11</v>
      </c>
      <c r="C104" s="51"/>
      <c r="D104" s="51">
        <v>46990</v>
      </c>
      <c r="E104" s="51">
        <v>16861</v>
      </c>
      <c r="F104" s="51">
        <v>51</v>
      </c>
      <c r="G104" s="47">
        <f>SUM(D104:F104)</f>
        <v>63902</v>
      </c>
      <c r="I104" s="75"/>
    </row>
    <row r="105" spans="1:7" s="46" customFormat="1" ht="12.75">
      <c r="A105" s="44"/>
      <c r="B105" s="50" t="s">
        <v>108</v>
      </c>
      <c r="C105" s="51"/>
      <c r="D105" s="76">
        <v>6705</v>
      </c>
      <c r="E105" s="76">
        <v>1038</v>
      </c>
      <c r="F105" s="76">
        <v>2031</v>
      </c>
      <c r="G105" s="47">
        <f>SUM(D105:F105)</f>
        <v>9774</v>
      </c>
    </row>
    <row r="106" spans="1:7" s="46" customFormat="1" ht="12.75">
      <c r="A106" s="44"/>
      <c r="B106" s="50" t="s">
        <v>248</v>
      </c>
      <c r="C106" s="51"/>
      <c r="D106" s="76">
        <v>6496</v>
      </c>
      <c r="E106" s="76">
        <v>872</v>
      </c>
      <c r="F106" s="76">
        <v>2031</v>
      </c>
      <c r="G106" s="47">
        <f>SUM(D106:F106)</f>
        <v>9399</v>
      </c>
    </row>
    <row r="107" spans="1:7" s="46" customFormat="1" ht="12.75">
      <c r="A107" s="44"/>
      <c r="B107" s="50" t="s">
        <v>249</v>
      </c>
      <c r="C107" s="51"/>
      <c r="D107" s="76">
        <v>143992</v>
      </c>
      <c r="E107" s="76">
        <v>50230</v>
      </c>
      <c r="F107" s="76">
        <v>33006</v>
      </c>
      <c r="G107" s="47">
        <f>SUM(D107:F107)</f>
        <v>227228</v>
      </c>
    </row>
    <row r="108" spans="1:7" s="46" customFormat="1" ht="12.75">
      <c r="A108" s="44"/>
      <c r="B108" s="50"/>
      <c r="C108" s="51"/>
      <c r="D108" s="76"/>
      <c r="E108" s="76"/>
      <c r="F108" s="76"/>
      <c r="G108" s="47"/>
    </row>
    <row r="109" spans="1:7" s="46" customFormat="1" ht="12.75">
      <c r="A109" s="44"/>
      <c r="B109" s="3" t="s">
        <v>260</v>
      </c>
      <c r="G109" s="49"/>
    </row>
    <row r="110" spans="1:7" s="46" customFormat="1" ht="12.75">
      <c r="A110" s="44"/>
      <c r="B110" s="45" t="s">
        <v>257</v>
      </c>
      <c r="D110" s="123" t="s">
        <v>124</v>
      </c>
      <c r="E110" s="124" t="s">
        <v>123</v>
      </c>
      <c r="F110" s="124" t="s">
        <v>106</v>
      </c>
      <c r="G110" s="124" t="s">
        <v>5</v>
      </c>
    </row>
    <row r="111" spans="1:7" s="46" customFormat="1" ht="12.75">
      <c r="A111" s="44"/>
      <c r="D111" s="124"/>
      <c r="E111" s="124"/>
      <c r="F111" s="124" t="s">
        <v>107</v>
      </c>
      <c r="G111" s="124"/>
    </row>
    <row r="112" spans="1:7" s="46" customFormat="1" ht="12.75">
      <c r="A112" s="44"/>
      <c r="D112" s="48" t="s">
        <v>8</v>
      </c>
      <c r="E112" s="48" t="s">
        <v>8</v>
      </c>
      <c r="F112" s="48" t="s">
        <v>8</v>
      </c>
      <c r="G112" s="48" t="s">
        <v>8</v>
      </c>
    </row>
    <row r="113" spans="1:7" s="46" customFormat="1" ht="12.75">
      <c r="A113" s="44"/>
      <c r="B113" s="50" t="s">
        <v>11</v>
      </c>
      <c r="C113" s="51"/>
      <c r="D113" s="51">
        <v>40324</v>
      </c>
      <c r="E113" s="51">
        <v>12767</v>
      </c>
      <c r="F113" s="51">
        <v>0</v>
      </c>
      <c r="G113" s="47">
        <f>SUM(D113:F113)</f>
        <v>53091</v>
      </c>
    </row>
    <row r="114" spans="1:7" s="46" customFormat="1" ht="12.75">
      <c r="A114" s="44"/>
      <c r="B114" s="50" t="s">
        <v>108</v>
      </c>
      <c r="C114" s="51"/>
      <c r="D114" s="76">
        <v>7692</v>
      </c>
      <c r="E114" s="76">
        <v>1232</v>
      </c>
      <c r="F114" s="76">
        <v>21</v>
      </c>
      <c r="G114" s="47">
        <f>SUM(D114:F114)</f>
        <v>8945</v>
      </c>
    </row>
    <row r="115" spans="1:7" s="46" customFormat="1" ht="12.75">
      <c r="A115" s="44"/>
      <c r="B115" s="50" t="s">
        <v>248</v>
      </c>
      <c r="C115" s="51"/>
      <c r="D115" s="76">
        <v>7439</v>
      </c>
      <c r="E115" s="76">
        <v>1007</v>
      </c>
      <c r="F115" s="76">
        <v>88</v>
      </c>
      <c r="G115" s="47">
        <f>SUM(D115:F115)</f>
        <v>8534</v>
      </c>
    </row>
    <row r="116" spans="1:7" s="46" customFormat="1" ht="12.75">
      <c r="A116" s="44"/>
      <c r="B116" s="50" t="s">
        <v>249</v>
      </c>
      <c r="C116" s="51"/>
      <c r="D116" s="76">
        <v>144832</v>
      </c>
      <c r="E116" s="76">
        <v>51274</v>
      </c>
      <c r="F116" s="76">
        <v>27978</v>
      </c>
      <c r="G116" s="47">
        <f>SUM(D116:F116)</f>
        <v>224084</v>
      </c>
    </row>
    <row r="117" spans="7:8" ht="12.75">
      <c r="G117" s="35"/>
      <c r="H117" s="35"/>
    </row>
    <row r="119" ht="12.75">
      <c r="B119" s="9"/>
    </row>
    <row r="120" spans="1:2" ht="12.75">
      <c r="A120" s="6">
        <v>14</v>
      </c>
      <c r="B120" s="3" t="s">
        <v>37</v>
      </c>
    </row>
    <row r="121" ht="12.75">
      <c r="B121" t="s">
        <v>50</v>
      </c>
    </row>
    <row r="122" ht="12.75">
      <c r="B122" t="s">
        <v>244</v>
      </c>
    </row>
    <row r="123" ht="12.75">
      <c r="B123" s="9" t="s">
        <v>245</v>
      </c>
    </row>
    <row r="124" ht="12.75">
      <c r="B124" s="9" t="s">
        <v>246</v>
      </c>
    </row>
    <row r="126" ht="12.75">
      <c r="B126" s="9" t="s">
        <v>164</v>
      </c>
    </row>
    <row r="127" ht="12.75">
      <c r="B127" s="9" t="s">
        <v>165</v>
      </c>
    </row>
    <row r="128" ht="12.75">
      <c r="B128" s="9" t="s">
        <v>242</v>
      </c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8" ht="12.75">
      <c r="A138" s="6" t="s">
        <v>0</v>
      </c>
    </row>
    <row r="139" spans="1:8" ht="12.75">
      <c r="A139" s="6" t="s">
        <v>93</v>
      </c>
      <c r="H139" s="8" t="s">
        <v>83</v>
      </c>
    </row>
    <row r="140" ht="12.75">
      <c r="A140" s="3" t="s">
        <v>251</v>
      </c>
    </row>
    <row r="142" spans="1:2" ht="12.75">
      <c r="A142" s="6">
        <v>15</v>
      </c>
      <c r="B142" s="3" t="s">
        <v>13</v>
      </c>
    </row>
    <row r="143" ht="12.75">
      <c r="B143" s="9" t="s">
        <v>267</v>
      </c>
    </row>
    <row r="144" ht="12.75">
      <c r="B144" s="9" t="s">
        <v>268</v>
      </c>
    </row>
    <row r="145" ht="12.75">
      <c r="B145" s="9"/>
    </row>
    <row r="146" ht="12.75">
      <c r="B146" s="9" t="s">
        <v>269</v>
      </c>
    </row>
    <row r="147" ht="12.75">
      <c r="B147" s="9" t="s">
        <v>270</v>
      </c>
    </row>
    <row r="148" ht="12.75">
      <c r="B148" s="9"/>
    </row>
    <row r="149" spans="1:2" ht="12.75">
      <c r="A149"/>
      <c r="B149" s="9"/>
    </row>
    <row r="150" spans="1:2" ht="12.75">
      <c r="A150" s="6">
        <v>16</v>
      </c>
      <c r="B150" s="3" t="s">
        <v>14</v>
      </c>
    </row>
    <row r="151" ht="12.75">
      <c r="B151" s="9" t="s">
        <v>271</v>
      </c>
    </row>
    <row r="152" ht="12.75">
      <c r="B152" s="9" t="s">
        <v>266</v>
      </c>
    </row>
    <row r="153" ht="12.75">
      <c r="B153" s="9"/>
    </row>
    <row r="154" ht="12.75">
      <c r="B154" s="9"/>
    </row>
    <row r="155" spans="1:2" ht="12.75">
      <c r="A155" s="6">
        <v>17</v>
      </c>
      <c r="B155" s="3" t="s">
        <v>199</v>
      </c>
    </row>
    <row r="156" ht="12.75">
      <c r="B156" s="9" t="s">
        <v>278</v>
      </c>
    </row>
    <row r="157" ht="12.75">
      <c r="B157" s="9" t="s">
        <v>279</v>
      </c>
    </row>
    <row r="158" ht="12.75">
      <c r="B158" s="9" t="s">
        <v>280</v>
      </c>
    </row>
    <row r="159" ht="12.75">
      <c r="B159" s="9"/>
    </row>
    <row r="160" spans="2:9" ht="12.75">
      <c r="B160" s="9"/>
      <c r="I160" s="9" t="s">
        <v>64</v>
      </c>
    </row>
    <row r="161" spans="1:2" ht="12.75">
      <c r="A161" s="6">
        <v>18</v>
      </c>
      <c r="B161" s="3" t="s">
        <v>46</v>
      </c>
    </row>
    <row r="162" ht="12.75">
      <c r="B162" t="s">
        <v>73</v>
      </c>
    </row>
    <row r="164" spans="1:7" ht="12.75">
      <c r="A164" s="6">
        <v>19</v>
      </c>
      <c r="B164" s="3" t="s">
        <v>18</v>
      </c>
      <c r="D164" s="137" t="s">
        <v>71</v>
      </c>
      <c r="E164" s="137"/>
      <c r="F164" s="137" t="s">
        <v>261</v>
      </c>
      <c r="G164" s="137"/>
    </row>
    <row r="165" spans="4:7" ht="12.75">
      <c r="D165" s="67" t="s">
        <v>256</v>
      </c>
      <c r="E165" s="67" t="s">
        <v>257</v>
      </c>
      <c r="F165" s="67" t="s">
        <v>256</v>
      </c>
      <c r="G165" s="67" t="s">
        <v>257</v>
      </c>
    </row>
    <row r="166" spans="4:7" ht="12.75">
      <c r="D166" s="8" t="s">
        <v>8</v>
      </c>
      <c r="E166" s="8" t="s">
        <v>8</v>
      </c>
      <c r="F166" s="8" t="s">
        <v>8</v>
      </c>
      <c r="G166" s="8" t="s">
        <v>8</v>
      </c>
    </row>
    <row r="167" spans="2:8" ht="12.75">
      <c r="B167" t="s">
        <v>114</v>
      </c>
      <c r="D167" s="94">
        <v>1134</v>
      </c>
      <c r="E167" s="83">
        <v>1158</v>
      </c>
      <c r="F167" s="94">
        <v>1765</v>
      </c>
      <c r="G167" s="83">
        <v>2053</v>
      </c>
      <c r="H167" s="73"/>
    </row>
    <row r="168" spans="2:7" ht="12.75">
      <c r="B168" t="s">
        <v>115</v>
      </c>
      <c r="D168" s="72">
        <v>0</v>
      </c>
      <c r="E168" s="72">
        <v>0</v>
      </c>
      <c r="F168" s="72">
        <v>0</v>
      </c>
      <c r="G168" s="72">
        <v>0</v>
      </c>
    </row>
    <row r="169" spans="4:7" ht="12.75">
      <c r="D169" s="125">
        <f>SUM(D167:D168)</f>
        <v>1134</v>
      </c>
      <c r="E169" s="125">
        <f>SUM(E167:E168)</f>
        <v>1158</v>
      </c>
      <c r="F169" s="125">
        <f>SUM(F167:F168)</f>
        <v>1765</v>
      </c>
      <c r="G169" s="125">
        <f>SUM(G167:G168)</f>
        <v>2053</v>
      </c>
    </row>
    <row r="170" spans="5:8" ht="12.75">
      <c r="E170" s="10"/>
      <c r="F170" s="10"/>
      <c r="G170" s="10"/>
      <c r="H170" s="10"/>
    </row>
    <row r="171" ht="12.75">
      <c r="B171" s="9" t="s">
        <v>197</v>
      </c>
    </row>
    <row r="172" ht="12.75">
      <c r="B172" s="9" t="s">
        <v>216</v>
      </c>
    </row>
    <row r="173" ht="12.75">
      <c r="B173" s="9"/>
    </row>
    <row r="174" ht="12.75">
      <c r="B174" s="9"/>
    </row>
    <row r="175" spans="1:2" ht="12.75">
      <c r="A175" s="6">
        <v>20</v>
      </c>
      <c r="B175" s="3" t="s">
        <v>32</v>
      </c>
    </row>
    <row r="176" ht="12.75">
      <c r="B176" s="9" t="s">
        <v>262</v>
      </c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3" spans="1:8" ht="12.75">
      <c r="A183" s="6" t="s">
        <v>0</v>
      </c>
      <c r="H183" s="8" t="s">
        <v>84</v>
      </c>
    </row>
    <row r="184" ht="12.75">
      <c r="A184" s="6" t="s">
        <v>93</v>
      </c>
    </row>
    <row r="185" ht="12.75">
      <c r="A185" s="3" t="s">
        <v>251</v>
      </c>
    </row>
    <row r="186" ht="12.75">
      <c r="A186" s="3"/>
    </row>
    <row r="187" spans="1:2" ht="12.75">
      <c r="A187" s="6">
        <v>21</v>
      </c>
      <c r="B187" s="3" t="s">
        <v>201</v>
      </c>
    </row>
    <row r="188" ht="12.75">
      <c r="B188" s="3" t="s">
        <v>181</v>
      </c>
    </row>
    <row r="189" spans="2:8" ht="12.75">
      <c r="B189" s="3"/>
      <c r="G189" s="3" t="s">
        <v>182</v>
      </c>
      <c r="H189" s="3" t="s">
        <v>184</v>
      </c>
    </row>
    <row r="190" spans="2:8" ht="12.75">
      <c r="B190" s="3"/>
      <c r="G190" s="3" t="s">
        <v>183</v>
      </c>
      <c r="H190" s="3" t="s">
        <v>185</v>
      </c>
    </row>
    <row r="191" spans="2:8" ht="12.75">
      <c r="B191" s="3"/>
      <c r="G191" s="3" t="s">
        <v>8</v>
      </c>
      <c r="H191" s="3" t="s">
        <v>8</v>
      </c>
    </row>
    <row r="192" spans="2:8" ht="12.75">
      <c r="B192" s="9" t="s">
        <v>186</v>
      </c>
      <c r="G192" s="81">
        <v>549</v>
      </c>
      <c r="H192" s="81">
        <v>757</v>
      </c>
    </row>
    <row r="193" spans="2:8" ht="12.75">
      <c r="B193" s="3"/>
      <c r="G193" s="79"/>
      <c r="H193" s="79"/>
    </row>
    <row r="194" spans="2:8" ht="12.75">
      <c r="B194" s="3" t="s">
        <v>187</v>
      </c>
      <c r="G194" s="79"/>
      <c r="H194" s="79"/>
    </row>
    <row r="195" spans="2:8" ht="12.75">
      <c r="B195" s="9" t="s">
        <v>188</v>
      </c>
      <c r="G195" s="79">
        <v>172</v>
      </c>
      <c r="H195" s="79">
        <v>886</v>
      </c>
    </row>
    <row r="196" spans="2:8" ht="12.75">
      <c r="B196" s="9" t="s">
        <v>189</v>
      </c>
      <c r="G196" s="80">
        <v>3</v>
      </c>
      <c r="H196" s="80">
        <v>33</v>
      </c>
    </row>
    <row r="198" ht="12.75">
      <c r="B198" s="9" t="s">
        <v>273</v>
      </c>
    </row>
    <row r="199" ht="12.75">
      <c r="G199" s="8" t="s">
        <v>8</v>
      </c>
    </row>
    <row r="200" spans="2:7" ht="12.75">
      <c r="B200" t="s">
        <v>190</v>
      </c>
      <c r="G200" s="46">
        <v>1179</v>
      </c>
    </row>
    <row r="201" spans="2:7" ht="12.75">
      <c r="B201" t="s">
        <v>191</v>
      </c>
      <c r="G201" s="46">
        <v>1179</v>
      </c>
    </row>
    <row r="202" spans="2:7" ht="12.75">
      <c r="B202" t="s">
        <v>192</v>
      </c>
      <c r="G202" s="46">
        <v>1095</v>
      </c>
    </row>
    <row r="204" spans="1:2" ht="12.75">
      <c r="A204" s="6">
        <v>22</v>
      </c>
      <c r="B204" s="3" t="s">
        <v>33</v>
      </c>
    </row>
    <row r="205" ht="12.75">
      <c r="B205" t="s">
        <v>62</v>
      </c>
    </row>
    <row r="206" ht="12.75">
      <c r="B206" t="s">
        <v>63</v>
      </c>
    </row>
    <row r="207" spans="1:8" ht="12.75">
      <c r="A207" s="3"/>
      <c r="H207" s="1"/>
    </row>
    <row r="208" spans="1:2" ht="12.75">
      <c r="A208" s="6">
        <v>23</v>
      </c>
      <c r="B208" s="3" t="s">
        <v>34</v>
      </c>
    </row>
    <row r="209" spans="5:6" ht="12.75">
      <c r="E209" s="8" t="s">
        <v>263</v>
      </c>
      <c r="F209" s="8" t="s">
        <v>196</v>
      </c>
    </row>
    <row r="210" spans="2:6" ht="12.75">
      <c r="B210" s="3" t="s">
        <v>15</v>
      </c>
      <c r="E210" s="8" t="s">
        <v>8</v>
      </c>
      <c r="F210" s="8" t="s">
        <v>8</v>
      </c>
    </row>
    <row r="211" spans="2:6" ht="12.75">
      <c r="B211" t="s">
        <v>142</v>
      </c>
      <c r="E211" s="2">
        <v>20886</v>
      </c>
      <c r="F211" s="2">
        <v>24670</v>
      </c>
    </row>
    <row r="212" spans="2:6" ht="12.75">
      <c r="B212" t="s">
        <v>162</v>
      </c>
      <c r="E212" s="33">
        <v>0</v>
      </c>
      <c r="F212" s="33">
        <v>0</v>
      </c>
    </row>
    <row r="213" spans="2:6" ht="12.75">
      <c r="B213" t="s">
        <v>143</v>
      </c>
      <c r="E213" s="2">
        <v>110</v>
      </c>
      <c r="F213" s="2">
        <v>111</v>
      </c>
    </row>
    <row r="214" spans="2:6" ht="12.75">
      <c r="B214" t="s">
        <v>144</v>
      </c>
      <c r="E214" s="2">
        <v>3064</v>
      </c>
      <c r="F214" s="2">
        <v>3064</v>
      </c>
    </row>
    <row r="215" spans="5:6" ht="12.75">
      <c r="E215" s="4">
        <f>SUM(E211:E214)</f>
        <v>24060</v>
      </c>
      <c r="F215" s="4">
        <f>SUM(F211:F214)</f>
        <v>27845</v>
      </c>
    </row>
    <row r="216" spans="2:6" ht="12.75">
      <c r="B216" s="3" t="s">
        <v>16</v>
      </c>
      <c r="E216" s="2"/>
      <c r="F216" s="2"/>
    </row>
    <row r="217" spans="2:6" ht="12.75">
      <c r="B217" t="s">
        <v>143</v>
      </c>
      <c r="E217" s="2">
        <v>127</v>
      </c>
      <c r="F217" s="2">
        <v>192</v>
      </c>
    </row>
    <row r="218" spans="2:6" ht="12.75">
      <c r="B218" t="s">
        <v>144</v>
      </c>
      <c r="E218" s="2">
        <v>6316</v>
      </c>
      <c r="F218" s="2">
        <v>7883</v>
      </c>
    </row>
    <row r="219" spans="5:6" ht="12.75">
      <c r="E219" s="4">
        <f>SUM(E217:E218)</f>
        <v>6443</v>
      </c>
      <c r="F219" s="4">
        <f>SUM(F217:F218)</f>
        <v>8075</v>
      </c>
    </row>
    <row r="220" spans="2:6" ht="12.75">
      <c r="B220" s="3" t="s">
        <v>5</v>
      </c>
      <c r="E220" s="18">
        <f>+E215+E219</f>
        <v>30503</v>
      </c>
      <c r="F220" s="18">
        <f>+F215+F219</f>
        <v>35920</v>
      </c>
    </row>
    <row r="221" spans="2:8" ht="12.75">
      <c r="B221" s="3"/>
      <c r="G221" s="10"/>
      <c r="H221" s="10"/>
    </row>
    <row r="222" spans="1:8" s="9" customFormat="1" ht="12.75">
      <c r="A222" s="16"/>
      <c r="B222" s="9" t="s">
        <v>154</v>
      </c>
      <c r="G222" s="17"/>
      <c r="H222" s="17"/>
    </row>
    <row r="223" spans="1:8" s="9" customFormat="1" ht="12.75">
      <c r="A223" s="16"/>
      <c r="B223" s="9" t="s">
        <v>122</v>
      </c>
      <c r="G223" s="17"/>
      <c r="H223" s="17"/>
    </row>
    <row r="224" spans="1:8" s="9" customFormat="1" ht="12.75">
      <c r="A224" s="16"/>
      <c r="C224" s="8"/>
      <c r="D224" s="8" t="s">
        <v>69</v>
      </c>
      <c r="E224" s="8" t="s">
        <v>72</v>
      </c>
      <c r="G224" s="17"/>
      <c r="H224" s="17"/>
    </row>
    <row r="225" spans="1:8" s="9" customFormat="1" ht="12.75">
      <c r="A225" s="16"/>
      <c r="B225" s="3" t="s">
        <v>67</v>
      </c>
      <c r="C225" s="15">
        <v>4561232</v>
      </c>
      <c r="D225" s="30">
        <v>3.2385</v>
      </c>
      <c r="E225" s="15">
        <f>+C225*D225</f>
        <v>14771549.832</v>
      </c>
      <c r="F225" s="74"/>
      <c r="G225" s="17"/>
      <c r="H225" s="17"/>
    </row>
    <row r="226" spans="1:8" s="9" customFormat="1" ht="12.75">
      <c r="A226" s="16"/>
      <c r="B226" s="3" t="s">
        <v>68</v>
      </c>
      <c r="C226" s="15">
        <v>19000000</v>
      </c>
      <c r="D226" s="30">
        <v>0.0366</v>
      </c>
      <c r="E226" s="15">
        <f>+C226*D226</f>
        <v>695400</v>
      </c>
      <c r="F226" s="17"/>
      <c r="G226" s="17"/>
      <c r="H226" s="17"/>
    </row>
    <row r="227" spans="1:8" s="9" customFormat="1" ht="12.75">
      <c r="A227" s="16"/>
      <c r="B227" s="3" t="s">
        <v>178</v>
      </c>
      <c r="C227" s="15">
        <v>933050</v>
      </c>
      <c r="D227" s="30">
        <v>3.9807</v>
      </c>
      <c r="E227" s="15">
        <f>+C227*D227</f>
        <v>3714192.1350000002</v>
      </c>
      <c r="G227" s="17"/>
      <c r="H227" s="17"/>
    </row>
    <row r="228" spans="1:8" s="9" customFormat="1" ht="12.75">
      <c r="A228" s="16"/>
      <c r="B228" s="3"/>
      <c r="C228" s="15"/>
      <c r="D228" s="30"/>
      <c r="E228" s="15"/>
      <c r="G228" s="17"/>
      <c r="H228" s="17"/>
    </row>
    <row r="229" spans="1:8" s="9" customFormat="1" ht="12.75">
      <c r="A229" s="16"/>
      <c r="B229" s="3"/>
      <c r="C229" s="15"/>
      <c r="D229" s="30"/>
      <c r="E229" s="15"/>
      <c r="G229" s="17"/>
      <c r="H229" s="17"/>
    </row>
    <row r="230" spans="1:8" s="9" customFormat="1" ht="12.75">
      <c r="A230" s="6" t="s">
        <v>0</v>
      </c>
      <c r="B230" s="3"/>
      <c r="C230" s="15"/>
      <c r="D230" s="30"/>
      <c r="E230" s="15"/>
      <c r="G230" s="17"/>
      <c r="H230" s="8" t="s">
        <v>85</v>
      </c>
    </row>
    <row r="231" spans="1:8" s="9" customFormat="1" ht="12.75">
      <c r="A231" s="6" t="s">
        <v>93</v>
      </c>
      <c r="B231" s="3"/>
      <c r="C231" s="15"/>
      <c r="D231" s="30"/>
      <c r="E231" s="15"/>
      <c r="G231" s="17"/>
      <c r="H231" s="17"/>
    </row>
    <row r="232" spans="1:8" s="9" customFormat="1" ht="12.75">
      <c r="A232" s="3" t="s">
        <v>251</v>
      </c>
      <c r="B232" s="3"/>
      <c r="C232" s="15"/>
      <c r="D232" s="30"/>
      <c r="E232" s="15"/>
      <c r="G232" s="17"/>
      <c r="H232" s="17"/>
    </row>
    <row r="233" spans="1:8" s="9" customFormat="1" ht="12.75">
      <c r="A233" s="3"/>
      <c r="B233" s="3"/>
      <c r="C233" s="15"/>
      <c r="D233" s="30"/>
      <c r="E233" s="15"/>
      <c r="G233" s="17"/>
      <c r="H233" s="17"/>
    </row>
    <row r="234" spans="1:8" s="9" customFormat="1" ht="12.75">
      <c r="A234" s="6">
        <v>24</v>
      </c>
      <c r="B234" s="3" t="s">
        <v>155</v>
      </c>
      <c r="C234" s="15"/>
      <c r="D234" s="30"/>
      <c r="E234" s="15"/>
      <c r="G234" s="17"/>
      <c r="H234" s="17"/>
    </row>
    <row r="235" spans="1:9" s="9" customFormat="1" ht="12.75">
      <c r="A235" s="16"/>
      <c r="B235" s="9" t="s">
        <v>272</v>
      </c>
      <c r="C235" s="15"/>
      <c r="D235" s="30"/>
      <c r="E235" s="15"/>
      <c r="G235" s="17"/>
      <c r="H235" s="17"/>
      <c r="I235" s="3"/>
    </row>
    <row r="236" spans="1:8" s="9" customFormat="1" ht="12.75">
      <c r="A236" s="16"/>
      <c r="B236" s="9" t="s">
        <v>145</v>
      </c>
      <c r="C236" s="15"/>
      <c r="D236" s="30"/>
      <c r="E236" s="15"/>
      <c r="G236" s="17"/>
      <c r="H236" s="17"/>
    </row>
    <row r="237" spans="1:8" s="9" customFormat="1" ht="12.75">
      <c r="A237" s="16"/>
      <c r="C237" s="15"/>
      <c r="D237" s="30"/>
      <c r="E237" s="15"/>
      <c r="G237" s="17"/>
      <c r="H237" s="17"/>
    </row>
    <row r="238" spans="1:8" s="9" customFormat="1" ht="12.75">
      <c r="A238" s="16"/>
      <c r="C238" s="15"/>
      <c r="D238" s="30"/>
      <c r="E238" s="15"/>
      <c r="F238" s="65" t="s">
        <v>215</v>
      </c>
      <c r="G238" s="66" t="s">
        <v>153</v>
      </c>
      <c r="H238" s="17"/>
    </row>
    <row r="239" spans="1:8" s="9" customFormat="1" ht="12.75">
      <c r="A239" s="16"/>
      <c r="C239" s="15"/>
      <c r="D239" s="30"/>
      <c r="E239" s="15"/>
      <c r="F239" s="65" t="s">
        <v>152</v>
      </c>
      <c r="G239" s="66" t="s">
        <v>5</v>
      </c>
      <c r="H239" s="17"/>
    </row>
    <row r="240" spans="1:8" s="9" customFormat="1" ht="12.75">
      <c r="A240" s="16"/>
      <c r="B240" s="9" t="s">
        <v>146</v>
      </c>
      <c r="C240" s="15"/>
      <c r="D240" s="30"/>
      <c r="E240" s="15"/>
      <c r="F240" s="9" t="s">
        <v>151</v>
      </c>
      <c r="G240" s="17"/>
      <c r="H240" s="17"/>
    </row>
    <row r="241" spans="1:8" s="9" customFormat="1" ht="12.75">
      <c r="A241" s="16"/>
      <c r="C241" s="15"/>
      <c r="D241" s="30"/>
      <c r="E241" s="15"/>
      <c r="G241" s="17"/>
      <c r="H241" s="17"/>
    </row>
    <row r="242" spans="1:8" s="9" customFormat="1" ht="12.75">
      <c r="A242" s="16"/>
      <c r="B242" s="9" t="s">
        <v>147</v>
      </c>
      <c r="F242" s="77">
        <v>211400</v>
      </c>
      <c r="G242" s="47">
        <v>1300400</v>
      </c>
      <c r="H242" s="17"/>
    </row>
    <row r="243" spans="1:8" s="9" customFormat="1" ht="12.75">
      <c r="A243" s="16"/>
      <c r="B243" s="9" t="s">
        <v>148</v>
      </c>
      <c r="F243" s="78" t="s">
        <v>141</v>
      </c>
      <c r="G243" s="64" t="s">
        <v>141</v>
      </c>
      <c r="H243" s="17"/>
    </row>
    <row r="244" spans="1:8" s="9" customFormat="1" ht="12.75">
      <c r="A244" s="16"/>
      <c r="B244" s="9" t="s">
        <v>149</v>
      </c>
      <c r="F244" s="77">
        <v>211400</v>
      </c>
      <c r="G244" s="47">
        <f>+G242</f>
        <v>1300400</v>
      </c>
      <c r="H244" s="17"/>
    </row>
    <row r="245" spans="1:8" s="9" customFormat="1" ht="12.75">
      <c r="A245" s="16"/>
      <c r="B245" s="9" t="s">
        <v>150</v>
      </c>
      <c r="F245" s="64" t="s">
        <v>141</v>
      </c>
      <c r="G245" s="64" t="s">
        <v>141</v>
      </c>
      <c r="H245" s="17"/>
    </row>
    <row r="246" spans="1:8" s="9" customFormat="1" ht="12.75">
      <c r="A246" s="16"/>
      <c r="G246" s="17"/>
      <c r="H246" s="17"/>
    </row>
    <row r="247" spans="1:8" ht="12.75">
      <c r="A247" s="3"/>
      <c r="H247" s="1"/>
    </row>
    <row r="248" spans="1:2" ht="12.75">
      <c r="A248" s="6">
        <v>25</v>
      </c>
      <c r="B248" s="3" t="s">
        <v>219</v>
      </c>
    </row>
    <row r="249" spans="1:2" s="9" customFormat="1" ht="12.75">
      <c r="A249" s="16"/>
      <c r="B249" s="9" t="s">
        <v>264</v>
      </c>
    </row>
    <row r="250" spans="1:7" s="9" customFormat="1" ht="12.75">
      <c r="A250" s="16"/>
      <c r="E250" s="3" t="s">
        <v>243</v>
      </c>
      <c r="F250" s="3"/>
      <c r="G250" s="3" t="s">
        <v>221</v>
      </c>
    </row>
    <row r="251" spans="1:7" s="9" customFormat="1" ht="12.75">
      <c r="A251" s="16"/>
      <c r="E251" s="3" t="s">
        <v>8</v>
      </c>
      <c r="F251" s="3"/>
      <c r="G251" s="3" t="s">
        <v>8</v>
      </c>
    </row>
    <row r="252" spans="1:7" s="9" customFormat="1" ht="12.75">
      <c r="A252" s="16"/>
      <c r="B252" s="9" t="s">
        <v>220</v>
      </c>
      <c r="E252" s="122">
        <v>19954</v>
      </c>
      <c r="F252" s="16"/>
      <c r="G252" s="16">
        <v>151</v>
      </c>
    </row>
    <row r="253" s="9" customFormat="1" ht="12.75">
      <c r="A253" s="16"/>
    </row>
    <row r="254" spans="1:2" s="9" customFormat="1" ht="12.75">
      <c r="A254" s="16"/>
      <c r="B254" s="9" t="s">
        <v>250</v>
      </c>
    </row>
    <row r="255" s="9" customFormat="1" ht="12.75">
      <c r="A255" s="16"/>
    </row>
    <row r="256" s="9" customFormat="1" ht="12.75">
      <c r="A256" s="16"/>
    </row>
    <row r="257" spans="1:2" ht="12.75">
      <c r="A257" s="6">
        <v>26</v>
      </c>
      <c r="B257" s="3" t="s">
        <v>17</v>
      </c>
    </row>
    <row r="258" ht="12.75">
      <c r="B258" t="s">
        <v>51</v>
      </c>
    </row>
    <row r="259" ht="12.75">
      <c r="B259" t="s">
        <v>52</v>
      </c>
    </row>
    <row r="261" spans="1:2" ht="12.75">
      <c r="A261" s="6">
        <v>27</v>
      </c>
      <c r="B261" s="3" t="s">
        <v>200</v>
      </c>
    </row>
    <row r="262" ht="12.75">
      <c r="B262" s="9" t="s">
        <v>214</v>
      </c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3"/>
    </row>
    <row r="269" s="9" customFormat="1" ht="12.75">
      <c r="A269" s="16"/>
    </row>
    <row r="270" spans="1:8" s="9" customFormat="1" ht="12.75">
      <c r="A270" s="6" t="s">
        <v>0</v>
      </c>
      <c r="B270" s="3"/>
      <c r="C270" s="15"/>
      <c r="D270" s="30"/>
      <c r="E270" s="15"/>
      <c r="G270" s="17"/>
      <c r="H270" s="8" t="s">
        <v>198</v>
      </c>
    </row>
    <row r="271" spans="1:8" s="9" customFormat="1" ht="12.75">
      <c r="A271" s="6" t="s">
        <v>93</v>
      </c>
      <c r="B271" s="3"/>
      <c r="C271" s="15"/>
      <c r="D271" s="30"/>
      <c r="E271" s="15"/>
      <c r="G271" s="17"/>
      <c r="H271" s="17"/>
    </row>
    <row r="272" spans="1:8" s="9" customFormat="1" ht="12.75">
      <c r="A272" s="3" t="s">
        <v>251</v>
      </c>
      <c r="B272" s="3"/>
      <c r="C272" s="15"/>
      <c r="D272" s="30"/>
      <c r="E272" s="15"/>
      <c r="G272" s="17"/>
      <c r="H272" s="17"/>
    </row>
    <row r="273" s="9" customFormat="1" ht="12.75">
      <c r="A273" s="16"/>
    </row>
    <row r="274" spans="1:10" s="9" customFormat="1" ht="12.75">
      <c r="A274" s="6">
        <v>28</v>
      </c>
      <c r="B274" s="3" t="s">
        <v>45</v>
      </c>
      <c r="C274"/>
      <c r="D274"/>
      <c r="E274"/>
      <c r="F274"/>
      <c r="G274"/>
      <c r="H274"/>
      <c r="I274"/>
      <c r="J274"/>
    </row>
    <row r="275" spans="1:10" s="9" customFormat="1" ht="12.75">
      <c r="A275" s="6"/>
      <c r="B275" s="3"/>
      <c r="C275"/>
      <c r="D275"/>
      <c r="E275"/>
      <c r="F275"/>
      <c r="G275"/>
      <c r="H275"/>
      <c r="I275"/>
      <c r="J275"/>
    </row>
    <row r="276" spans="1:10" s="9" customFormat="1" ht="12.75">
      <c r="A276" s="6"/>
      <c r="B276" s="3" t="s">
        <v>126</v>
      </c>
      <c r="C276"/>
      <c r="D276"/>
      <c r="E276"/>
      <c r="F276"/>
      <c r="G276"/>
      <c r="H276"/>
      <c r="I276"/>
      <c r="J276"/>
    </row>
    <row r="277" spans="1:10" s="9" customFormat="1" ht="12.75">
      <c r="A277" s="6"/>
      <c r="B277" t="s">
        <v>74</v>
      </c>
      <c r="C277"/>
      <c r="D277"/>
      <c r="E277"/>
      <c r="F277"/>
      <c r="G277"/>
      <c r="H277"/>
      <c r="I277"/>
      <c r="J277"/>
    </row>
    <row r="278" spans="1:10" s="9" customFormat="1" ht="12.75">
      <c r="A278" s="6"/>
      <c r="B278" t="s">
        <v>75</v>
      </c>
      <c r="C278"/>
      <c r="D278"/>
      <c r="E278"/>
      <c r="F278"/>
      <c r="G278"/>
      <c r="H278"/>
      <c r="I278"/>
      <c r="J278"/>
    </row>
    <row r="279" spans="1:10" s="9" customFormat="1" ht="12.75">
      <c r="A279" s="6"/>
      <c r="B279" t="s">
        <v>76</v>
      </c>
      <c r="C279"/>
      <c r="D279"/>
      <c r="E279"/>
      <c r="F279"/>
      <c r="G279"/>
      <c r="H279"/>
      <c r="I279"/>
      <c r="J279"/>
    </row>
    <row r="280" spans="1:10" s="9" customFormat="1" ht="12.75">
      <c r="A280" s="6"/>
      <c r="B280"/>
      <c r="C280"/>
      <c r="D280"/>
      <c r="E280" s="127"/>
      <c r="F280" s="127"/>
      <c r="G280" s="127"/>
      <c r="H280" s="127"/>
      <c r="I280"/>
      <c r="J280" t="s">
        <v>64</v>
      </c>
    </row>
    <row r="281" spans="1:10" s="9" customFormat="1" ht="12.75">
      <c r="A281" s="6"/>
      <c r="B281" s="3" t="s">
        <v>252</v>
      </c>
      <c r="C281"/>
      <c r="D281"/>
      <c r="E281" s="3"/>
      <c r="F281" s="3"/>
      <c r="G281" s="3"/>
      <c r="H281" s="3"/>
      <c r="I281" t="s">
        <v>64</v>
      </c>
      <c r="J281"/>
    </row>
    <row r="282" ht="12.75">
      <c r="B282" s="9"/>
    </row>
    <row r="283" spans="1:10" s="9" customFormat="1" ht="12.75">
      <c r="A283" s="6"/>
      <c r="B283" s="3" t="s">
        <v>70</v>
      </c>
      <c r="C283"/>
      <c r="D283"/>
      <c r="E283"/>
      <c r="F283" s="3">
        <v>2010</v>
      </c>
      <c r="G283" s="3">
        <v>2009</v>
      </c>
      <c r="I283"/>
      <c r="J283"/>
    </row>
    <row r="284" spans="1:10" s="9" customFormat="1" ht="12.75">
      <c r="A284" s="6"/>
      <c r="B284" t="s">
        <v>180</v>
      </c>
      <c r="C284"/>
      <c r="D284"/>
      <c r="E284"/>
      <c r="F284" s="10">
        <v>66536600</v>
      </c>
      <c r="G284" s="10">
        <v>66536600</v>
      </c>
      <c r="I284"/>
      <c r="J284"/>
    </row>
    <row r="285" spans="1:10" s="9" customFormat="1" ht="12.75">
      <c r="A285" s="6"/>
      <c r="B285" s="9" t="s">
        <v>179</v>
      </c>
      <c r="C285"/>
      <c r="D285"/>
      <c r="E285"/>
      <c r="F285" s="72">
        <f>-1089000-64683</f>
        <v>-1153683</v>
      </c>
      <c r="G285" s="72">
        <v>0</v>
      </c>
      <c r="H285" s="73"/>
      <c r="I285"/>
      <c r="J285"/>
    </row>
    <row r="286" spans="1:10" s="9" customFormat="1" ht="12.75">
      <c r="A286" s="6"/>
      <c r="B286" s="9" t="s">
        <v>70</v>
      </c>
      <c r="C286"/>
      <c r="D286"/>
      <c r="E286"/>
      <c r="F286" s="54">
        <f>SUM(F284:F285)</f>
        <v>65382917</v>
      </c>
      <c r="G286" s="54">
        <f>SUM(G284:G285)</f>
        <v>66536600</v>
      </c>
      <c r="I286"/>
      <c r="J286"/>
    </row>
    <row r="287" spans="1:10" s="9" customFormat="1" ht="12.75">
      <c r="A287" s="6"/>
      <c r="B287" s="3"/>
      <c r="C287"/>
      <c r="D287"/>
      <c r="E287"/>
      <c r="G287" s="2"/>
      <c r="I287"/>
      <c r="J287"/>
    </row>
    <row r="288" spans="1:10" s="9" customFormat="1" ht="12.75">
      <c r="A288" s="6"/>
      <c r="B288"/>
      <c r="C288"/>
      <c r="D288"/>
      <c r="E288"/>
      <c r="F288"/>
      <c r="G288"/>
      <c r="H288"/>
      <c r="I288"/>
      <c r="J288"/>
    </row>
    <row r="289" spans="1:10" s="9" customFormat="1" ht="12.75">
      <c r="A289" s="6"/>
      <c r="B289" s="3" t="s">
        <v>175</v>
      </c>
      <c r="C289"/>
      <c r="D289"/>
      <c r="E289"/>
      <c r="F289"/>
      <c r="G289"/>
      <c r="H289"/>
      <c r="I289"/>
      <c r="J289"/>
    </row>
    <row r="290" spans="1:10" s="9" customFormat="1" ht="12.75">
      <c r="A290" s="6"/>
      <c r="B290"/>
      <c r="C290"/>
      <c r="D290"/>
      <c r="E290"/>
      <c r="F290"/>
      <c r="G290"/>
      <c r="H290"/>
      <c r="I290"/>
      <c r="J290"/>
    </row>
    <row r="291" spans="1:10" s="9" customFormat="1" ht="12.75">
      <c r="A291" s="6">
        <v>29</v>
      </c>
      <c r="B291" s="3" t="s">
        <v>176</v>
      </c>
      <c r="C291"/>
      <c r="D291"/>
      <c r="E291"/>
      <c r="F291"/>
      <c r="G291"/>
      <c r="H291"/>
      <c r="I291"/>
      <c r="J291"/>
    </row>
    <row r="292" spans="1:10" s="9" customFormat="1" ht="12.75">
      <c r="A292" s="6"/>
      <c r="B292" t="s">
        <v>177</v>
      </c>
      <c r="C292"/>
      <c r="D292"/>
      <c r="E292"/>
      <c r="F292"/>
      <c r="G292"/>
      <c r="H292"/>
      <c r="I292"/>
      <c r="J292"/>
    </row>
    <row r="293" spans="1:10" s="9" customFormat="1" ht="12.75">
      <c r="A293" s="6"/>
      <c r="B293" s="9" t="s">
        <v>258</v>
      </c>
      <c r="C293"/>
      <c r="D293"/>
      <c r="E293"/>
      <c r="F293"/>
      <c r="G293"/>
      <c r="H293"/>
      <c r="I293"/>
      <c r="J293"/>
    </row>
    <row r="296" spans="1:10" s="9" customFormat="1" ht="12.75">
      <c r="A296" s="6"/>
      <c r="B296"/>
      <c r="C296"/>
      <c r="D296"/>
      <c r="E296" s="127"/>
      <c r="F296" s="127"/>
      <c r="G296" s="127"/>
      <c r="H296" s="127"/>
      <c r="I296"/>
      <c r="J296"/>
    </row>
    <row r="297" spans="1:8" s="9" customFormat="1" ht="12.75">
      <c r="A297" s="16"/>
      <c r="G297" s="17"/>
      <c r="H297" s="17"/>
    </row>
    <row r="298" spans="1:8" s="9" customFormat="1" ht="12.75">
      <c r="A298" s="16"/>
      <c r="G298" s="17"/>
      <c r="H298" s="17"/>
    </row>
    <row r="299" s="9" customFormat="1" ht="12.75">
      <c r="A299" s="16"/>
    </row>
    <row r="300" spans="1:2" s="9" customFormat="1" ht="12.75">
      <c r="A300" s="16"/>
      <c r="B300"/>
    </row>
    <row r="301" s="9" customFormat="1" ht="12.75">
      <c r="A301" s="16"/>
    </row>
    <row r="302" s="9" customFormat="1" ht="12.75">
      <c r="A302" s="16"/>
    </row>
    <row r="303" s="9" customFormat="1" ht="12.75">
      <c r="A303" s="16"/>
    </row>
    <row r="304" s="9" customFormat="1" ht="12.75">
      <c r="A304" s="16"/>
    </row>
    <row r="305" s="9" customFormat="1" ht="12.75">
      <c r="A305" s="16"/>
    </row>
    <row r="306" s="9" customFormat="1" ht="12.75">
      <c r="A306" s="16"/>
    </row>
    <row r="307" spans="1:2" s="9" customFormat="1" ht="12.75">
      <c r="A307" s="16"/>
      <c r="B307" s="3"/>
    </row>
    <row r="308" spans="1:2" s="9" customFormat="1" ht="12.75">
      <c r="A308" s="16"/>
      <c r="B308" s="3"/>
    </row>
    <row r="309" s="9" customFormat="1" ht="12.75">
      <c r="A309" s="16"/>
    </row>
    <row r="310" s="9" customFormat="1" ht="12.75">
      <c r="A310" s="16"/>
    </row>
    <row r="311" s="9" customFormat="1" ht="12.75">
      <c r="A311" s="16"/>
    </row>
    <row r="312" s="9" customFormat="1" ht="12.75">
      <c r="A312" s="16"/>
    </row>
    <row r="313" s="9" customFormat="1" ht="12.75">
      <c r="A313" s="16"/>
    </row>
    <row r="314" s="9" customFormat="1" ht="12.75">
      <c r="A314" s="16"/>
    </row>
    <row r="315" s="9" customFormat="1" ht="12.75">
      <c r="A315" s="16"/>
    </row>
    <row r="316" s="9" customFormat="1" ht="12.75">
      <c r="A316" s="16"/>
    </row>
    <row r="317" spans="1:10" ht="12.75">
      <c r="A317" s="16"/>
      <c r="B317" s="9"/>
      <c r="C317" s="9"/>
      <c r="D317" s="9"/>
      <c r="E317" s="9"/>
      <c r="F317" s="9"/>
      <c r="G317" s="9"/>
      <c r="H317" s="8"/>
      <c r="I317" s="9"/>
      <c r="J317" s="9"/>
    </row>
    <row r="318" spans="2:9" ht="12.75">
      <c r="B318" s="3"/>
      <c r="F318" s="8"/>
      <c r="G318" s="8"/>
      <c r="H318" s="8"/>
      <c r="I318" s="3"/>
    </row>
    <row r="319" spans="2:9" ht="12.75">
      <c r="B319" s="3"/>
      <c r="F319" s="8"/>
      <c r="G319" s="8"/>
      <c r="H319" s="8"/>
      <c r="I319" s="3"/>
    </row>
    <row r="320" spans="6:9" ht="12.75">
      <c r="F320" s="8"/>
      <c r="G320" s="8"/>
      <c r="H320" s="8"/>
      <c r="I320" s="3"/>
    </row>
    <row r="321" spans="2:4" ht="12.75">
      <c r="B321" s="3"/>
      <c r="C321" s="9"/>
      <c r="D321" s="9"/>
    </row>
    <row r="322" spans="2:8" ht="12.75">
      <c r="B322" s="29"/>
      <c r="C322" s="9"/>
      <c r="D322" s="9"/>
      <c r="G322" s="2"/>
      <c r="H322" s="2"/>
    </row>
    <row r="323" spans="2:8" ht="12.75">
      <c r="B323" s="28"/>
      <c r="C323" s="9"/>
      <c r="D323" s="9"/>
      <c r="G323" s="2"/>
      <c r="H323" s="2"/>
    </row>
    <row r="324" spans="2:8" ht="12.75">
      <c r="B324" s="28"/>
      <c r="C324" s="9"/>
      <c r="D324" s="9"/>
      <c r="G324" s="2"/>
      <c r="H324" s="2"/>
    </row>
    <row r="325" spans="2:8" ht="12.75">
      <c r="B325" s="29"/>
      <c r="C325" s="9"/>
      <c r="D325" s="9"/>
      <c r="F325" s="2"/>
      <c r="G325" s="2"/>
      <c r="H325" s="2"/>
    </row>
    <row r="326" spans="2:8" ht="12.75">
      <c r="B326" s="9"/>
      <c r="C326" s="9"/>
      <c r="D326" s="9"/>
      <c r="F326" s="2"/>
      <c r="G326" s="2"/>
      <c r="H326" s="2"/>
    </row>
    <row r="327" spans="1:10" s="9" customFormat="1" ht="12.75">
      <c r="A327" s="6"/>
      <c r="B327" s="3"/>
      <c r="E327"/>
      <c r="F327" s="2"/>
      <c r="G327" s="2"/>
      <c r="H327" s="2"/>
      <c r="I327"/>
      <c r="J327"/>
    </row>
    <row r="328" spans="1:10" s="9" customFormat="1" ht="12.75">
      <c r="A328" s="6"/>
      <c r="B328" s="29"/>
      <c r="E328"/>
      <c r="F328" s="2"/>
      <c r="G328" s="2"/>
      <c r="H328" s="2"/>
      <c r="I328"/>
      <c r="J328"/>
    </row>
    <row r="329" spans="1:10" s="9" customFormat="1" ht="12.75">
      <c r="A329" s="6"/>
      <c r="B329" s="29"/>
      <c r="E329"/>
      <c r="F329" s="2"/>
      <c r="G329" s="2"/>
      <c r="H329" s="2"/>
      <c r="I329"/>
      <c r="J329"/>
    </row>
    <row r="330" spans="1:10" s="9" customFormat="1" ht="12.75">
      <c r="A330" s="6"/>
      <c r="B330" s="29"/>
      <c r="E330"/>
      <c r="F330" s="2"/>
      <c r="G330" s="2"/>
      <c r="H330" s="2"/>
      <c r="I330"/>
      <c r="J330"/>
    </row>
    <row r="331" spans="1:10" s="9" customFormat="1" ht="12.75">
      <c r="A331" s="6"/>
      <c r="B331" s="29"/>
      <c r="E331"/>
      <c r="F331" s="2"/>
      <c r="G331" s="2"/>
      <c r="H331" s="2"/>
      <c r="I331"/>
      <c r="J331"/>
    </row>
    <row r="332" spans="1:10" s="9" customFormat="1" ht="12.75">
      <c r="A332" s="6"/>
      <c r="B332" s="29"/>
      <c r="E332" s="2"/>
      <c r="F332" s="2"/>
      <c r="G332" s="2"/>
      <c r="H332" s="2"/>
      <c r="I332"/>
      <c r="J332"/>
    </row>
    <row r="333" spans="1:10" s="9" customFormat="1" ht="12.75">
      <c r="A333" s="6"/>
      <c r="B333"/>
      <c r="C333"/>
      <c r="D333"/>
      <c r="E333"/>
      <c r="F333"/>
      <c r="G333" s="2"/>
      <c r="H333" s="2"/>
      <c r="I333"/>
      <c r="J333"/>
    </row>
    <row r="334" spans="1:10" s="9" customFormat="1" ht="12.75">
      <c r="A334" s="6"/>
      <c r="B334" s="3"/>
      <c r="C334"/>
      <c r="D334"/>
      <c r="E334"/>
      <c r="F334"/>
      <c r="G334" s="2"/>
      <c r="H334" s="2"/>
      <c r="I334"/>
      <c r="J334"/>
    </row>
    <row r="335" spans="1:10" s="9" customFormat="1" ht="12.75">
      <c r="A335" s="6"/>
      <c r="B335" s="14"/>
      <c r="C335"/>
      <c r="D335"/>
      <c r="E335"/>
      <c r="F335"/>
      <c r="G335" s="2"/>
      <c r="H335" s="2"/>
      <c r="I335"/>
      <c r="J335"/>
    </row>
    <row r="336" spans="1:10" s="9" customFormat="1" ht="12.75">
      <c r="A336" s="6"/>
      <c r="B336" s="14"/>
      <c r="C336"/>
      <c r="D336"/>
      <c r="E336"/>
      <c r="F336"/>
      <c r="G336" s="2"/>
      <c r="H336" s="2"/>
      <c r="I336"/>
      <c r="J336"/>
    </row>
    <row r="337" spans="1:10" s="9" customFormat="1" ht="12.75">
      <c r="A337" s="6"/>
      <c r="B337"/>
      <c r="C337"/>
      <c r="D337"/>
      <c r="E337"/>
      <c r="F337"/>
      <c r="G337" s="2"/>
      <c r="H337" s="2"/>
      <c r="I337"/>
      <c r="J337"/>
    </row>
    <row r="345" ht="12.75">
      <c r="B345" s="3"/>
    </row>
    <row r="346" ht="12.75">
      <c r="B346" s="3"/>
    </row>
  </sheetData>
  <sheetProtection/>
  <mergeCells count="8">
    <mergeCell ref="E296:F296"/>
    <mergeCell ref="G296:H296"/>
    <mergeCell ref="G67:H67"/>
    <mergeCell ref="G100:H100"/>
    <mergeCell ref="E280:F280"/>
    <mergeCell ref="G280:H280"/>
    <mergeCell ref="D164:E164"/>
    <mergeCell ref="F164:G164"/>
  </mergeCells>
  <printOptions/>
  <pageMargins left="0.75" right="0.75" top="1" bottom="1" header="0.5" footer="0.5"/>
  <pageSetup orientation="portrait" r:id="rId1"/>
  <rowBreaks count="6" manualBreakCount="6">
    <brk id="48" max="255" man="1"/>
    <brk id="92" max="255" man="1"/>
    <brk id="136" max="255" man="1"/>
    <brk id="181" max="255" man="1"/>
    <brk id="228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User</cp:lastModifiedBy>
  <cp:lastPrinted>2010-08-23T06:40:30Z</cp:lastPrinted>
  <dcterms:created xsi:type="dcterms:W3CDTF">2002-11-12T04:54:08Z</dcterms:created>
  <dcterms:modified xsi:type="dcterms:W3CDTF">2010-08-24T06:38:30Z</dcterms:modified>
  <cp:category/>
  <cp:version/>
  <cp:contentType/>
  <cp:contentStatus/>
</cp:coreProperties>
</file>