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<sst xmlns="http://schemas.openxmlformats.org/spreadsheetml/2006/main" count="386" uniqueCount="277">
  <si>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</si>
  <si>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</si>
  <si>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</si>
  <si>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</si>
  <si>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</si>
  <si>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</si>
  <si>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</si>
  <si>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</si>
  <si>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</si>
  <si>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</si>
  <si>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</si>
  <si>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Property, plant and equipment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</si>
  <si>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</si>
  <si>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</si>
  <si>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</si>
  <si>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</si>
  <si>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</si>
  <si>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</si>
  <si>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</si>
  <si>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</si>
  <si>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</si>
  <si>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</si>
  <si>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</si>
  <si>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</si>
  <si>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</si>
  <si>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</si>
  <si>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</si>
  <si>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</si>
  <si>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</si>
  <si>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</si>
  <si>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</si>
  <si>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</si>
  <si>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</si>
  <si>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</si>
  <si>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</si>
  <si>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</si>
  <si>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</si>
  <si>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</si>
  <si>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</si>
  <si>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</si>
  <si>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</si>
  <si>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>Dividends paid</t>
  </si>
  <si>
    <t>Sale of Investments and/or Properties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</si>
  <si>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</si>
  <si>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</si>
  <si>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</si>
  <si>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</si>
  <si>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</si>
  <si>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</si>
  <si>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</si>
  <si>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</si>
  <si>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</si>
  <si>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</si>
  <si>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</si>
  <si>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</si>
  <si>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</si>
  <si>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</si>
  <si>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</si>
  <si>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</si>
  <si>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</si>
  <si>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</si>
  <si>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</si>
  <si>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</si>
  <si>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</si>
  <si>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</si>
  <si>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</si>
  <si>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</si>
  <si>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</si>
  <si>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</si>
  <si>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 xml:space="preserve">Borrowings </t>
  </si>
  <si>
    <t>Basis of preparation</t>
  </si>
  <si>
    <t>Current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</si>
  <si>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</si>
  <si>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</si>
  <si>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</si>
  <si>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</si>
  <si>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</si>
  <si>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</si>
  <si>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</si>
  <si>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</si>
  <si>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</si>
  <si>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</si>
  <si>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</si>
  <si>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</si>
  <si>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</si>
  <si>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</si>
  <si>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</si>
  <si>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</si>
  <si>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</si>
  <si>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</si>
  <si>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</si>
  <si>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</si>
  <si>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</si>
  <si>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</si>
  <si>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</si>
  <si>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</si>
  <si>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</si>
  <si>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</si>
  <si>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</si>
  <si>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</si>
  <si>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</si>
  <si>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</si>
  <si>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</si>
  <si>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</si>
  <si>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</si>
  <si>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</si>
  <si>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</si>
  <si>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</si>
  <si>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</si>
  <si>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</si>
  <si>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</si>
  <si>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</si>
  <si>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</si>
  <si>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</si>
  <si>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</si>
  <si>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</si>
  <si>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</si>
  <si>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</si>
  <si>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</si>
  <si>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</si>
  <si>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</si>
  <si>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</si>
  <si>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</si>
  <si>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</si>
  <si>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</si>
  <si>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</si>
  <si>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</si>
  <si>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</si>
  <si>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</si>
  <si>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</si>
  <si>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</si>
  <si>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</si>
  <si>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</si>
  <si>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</si>
  <si>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</si>
  <si>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</si>
  <si>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</si>
  <si>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</si>
  <si>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</si>
  <si>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</si>
  <si>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</si>
  <si>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</si>
  <si>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</si>
  <si>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</si>
  <si>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</si>
  <si>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</si>
  <si>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</si>
  <si>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</si>
  <si>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</si>
  <si>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</si>
  <si>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</si>
  <si>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</si>
  <si>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</si>
  <si>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</si>
  <si>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</si>
  <si>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</si>
  <si>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</si>
  <si>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</si>
  <si>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</si>
  <si>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</si>
  <si>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</si>
  <si>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</si>
  <si>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</si>
  <si>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</si>
  <si>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Interest income</t>
  </si>
  <si>
    <t>Operating profit</t>
  </si>
  <si>
    <t>Page 1</t>
  </si>
  <si>
    <t>Cost of Sales</t>
  </si>
  <si>
    <t>Gross Profit</t>
  </si>
  <si>
    <t>following foreign currencies :</t>
  </si>
  <si>
    <t>Trading</t>
  </si>
  <si>
    <t>Manufacturing</t>
  </si>
  <si>
    <t>Capital commitments oustanding not provided for in the interim financial report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</si>
  <si>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</si>
  <si>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</si>
  <si>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</si>
  <si>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</si>
  <si>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</si>
  <si>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</si>
  <si>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Dividends proposed</t>
  </si>
  <si>
    <t>Other operating expenses</t>
  </si>
  <si>
    <t>Profit/(loss) before tax</t>
  </si>
  <si>
    <t>At 1 January 2007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</si>
  <si>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</si>
  <si>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</si>
  <si>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</si>
  <si>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There are no changes in the composition of the Group for the current financial quarter.</t>
  </si>
  <si>
    <t>N/A</t>
  </si>
  <si>
    <t xml:space="preserve">The breakdown is as follows : </t>
  </si>
  <si>
    <t>Subsidiaries</t>
  </si>
  <si>
    <t>31 Dec 2007</t>
  </si>
  <si>
    <t>Share of profit/(loss) of associates</t>
  </si>
  <si>
    <t>31.12.07</t>
  </si>
  <si>
    <t>Other operating income</t>
  </si>
  <si>
    <t>There were no issuance of shares during the quarter.</t>
  </si>
  <si>
    <t>The company did not pay any dividends during the quarter.</t>
  </si>
  <si>
    <t xml:space="preserve">Associate </t>
  </si>
  <si>
    <t>Cumulative</t>
  </si>
  <si>
    <t>Issued ordinary shares at beginning of the year</t>
  </si>
  <si>
    <t>Annual Financial Statements for the year ended 31 December 2007.</t>
  </si>
  <si>
    <t>Provisions</t>
  </si>
  <si>
    <t>statements of the Group for the year ended 31 December 2007.</t>
  </si>
  <si>
    <t>31 December 2007.</t>
  </si>
  <si>
    <t>NIL</t>
  </si>
  <si>
    <t>expected to be satisfactory for the rest of the financial year.</t>
  </si>
  <si>
    <t>Trust receipts-secured</t>
  </si>
  <si>
    <t>Bankers acceptance-secured</t>
  </si>
  <si>
    <t>Finance lease liabilities-secured</t>
  </si>
  <si>
    <t>Fixed rate term loan-secured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</si>
  <si>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</si>
  <si>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</si>
  <si>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</si>
  <si>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</si>
  <si>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</si>
  <si>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</si>
  <si>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</si>
  <si>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FY2008</t>
  </si>
  <si>
    <t>Year todate</t>
  </si>
  <si>
    <t>Accumulated</t>
  </si>
  <si>
    <t>option scheme (ESOS) had expired on 17 July 2007.</t>
  </si>
  <si>
    <t xml:space="preserve">There is no dilution of earnings per share for FY2008 as the company's employee share </t>
  </si>
  <si>
    <t>financial statements for the year ended 31 December 2007, except for the adoption</t>
  </si>
  <si>
    <t>of the following applicable revised Financial Reporting Standards (FRS)</t>
  </si>
  <si>
    <t>effective for financial year beginning 1 January 2008 :</t>
  </si>
  <si>
    <t>FRS 107</t>
  </si>
  <si>
    <t>FRS 112</t>
  </si>
  <si>
    <t>FRS 118</t>
  </si>
  <si>
    <t>FRS 137</t>
  </si>
  <si>
    <t>on the interim financial statements of the Group.</t>
  </si>
  <si>
    <t>The adoption of the above revised FRSs does not have any significant financial impact</t>
  </si>
  <si>
    <t>Cash Flow statements</t>
  </si>
  <si>
    <t>Income Taxes</t>
  </si>
  <si>
    <t>Provisions, Contingent Liabilities and Contingent Assets</t>
  </si>
  <si>
    <t>Included in short-term borrowings are trust receipt denominated in the</t>
  </si>
  <si>
    <t>Treasury shares</t>
  </si>
  <si>
    <t>During the quarter under review, all shares purchased by the Company were retained</t>
  </si>
  <si>
    <t>during the quarter under review.</t>
  </si>
  <si>
    <t>Treasury</t>
  </si>
  <si>
    <t>Shares</t>
  </si>
  <si>
    <t>At 1 January 2008</t>
  </si>
  <si>
    <t>Buy-back of shares</t>
  </si>
  <si>
    <t xml:space="preserve">There is no valuation of property, plant and equipment as the Group does not adopt a </t>
  </si>
  <si>
    <t>revaluation policy on property, plant and equipment.</t>
  </si>
  <si>
    <t>financial year todate nor any profit or loss arising thereon, except for the buyback of</t>
  </si>
  <si>
    <t>the Company's shares.</t>
  </si>
  <si>
    <t>For the period ended 30 June 2008</t>
  </si>
  <si>
    <t>Period ended 30 June</t>
  </si>
  <si>
    <t>At 30 June 2008</t>
  </si>
  <si>
    <t>30 June 2008</t>
  </si>
  <si>
    <t>30 June 2007</t>
  </si>
  <si>
    <t>At 30 June 2007</t>
  </si>
  <si>
    <t>Depreciation</t>
  </si>
  <si>
    <t>Amortisation of prepaid lease payment</t>
  </si>
  <si>
    <t>30 June 2008 up to the date of this report, which is likely to substantially</t>
  </si>
  <si>
    <t>compared to RM 37.4 million in the corresponding quarter of the previous year.</t>
  </si>
  <si>
    <t xml:space="preserve">The Group's turnover for the second quarter ended 30 June 2008 was RM 43.9 million </t>
  </si>
  <si>
    <t>compared to RM 4.4 million in the immediate preceding quarter. (Quarter 1 of FY 2008)</t>
  </si>
  <si>
    <t>6 months ended</t>
  </si>
  <si>
    <t>30 March 2007</t>
  </si>
  <si>
    <t>The company purchased 361,900 of its own shares during the quarter under review.</t>
  </si>
  <si>
    <t xml:space="preserve">as treasury shares. As at 30 June 2008, a total of 444,000 shares were purchased </t>
  </si>
  <si>
    <t>with a total cost of RM 620,447. None of the shares purchased were resold or cancelled</t>
  </si>
  <si>
    <t>as at 26 August 2008, apart from outstanding forward contracts on foreign</t>
  </si>
  <si>
    <t>None</t>
  </si>
  <si>
    <t>Quarter ended 30 June</t>
  </si>
  <si>
    <t>GBP</t>
  </si>
  <si>
    <t>compared to profit before tax of RM 5.0 million in the corresponding quarter of the previous year.</t>
  </si>
  <si>
    <t>Cash and Cash Equivalents at 30 June</t>
  </si>
  <si>
    <t>The Group's profit before taxation for the second quarter ended 30 June 2008 was RM 7.0 million</t>
  </si>
  <si>
    <t>For the quarter under review, the Group recorded a profit before tax of RM 7.0 million</t>
  </si>
  <si>
    <t>The Group's effective tax rate is higher than the statutory tax rate due to disallowed expenses.</t>
  </si>
  <si>
    <t>30.06.08</t>
  </si>
  <si>
    <t xml:space="preserve">facilities granted to subsidiaries and associates amounted to RM 116.8 million as at </t>
  </si>
  <si>
    <t>RM 2.8 million</t>
  </si>
  <si>
    <t>RM 114.0 million</t>
  </si>
  <si>
    <t>term loans.</t>
  </si>
  <si>
    <t>the date of this report. These facilities include letters of credit, trust receipt, overdraft and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</si>
</sst>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"/>
    <numFmt numFmtId="185" formatCode="#,##0.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0.0000"/>
    <numFmt numFmtId="190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84" fontId="0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188" fontId="1" fillId="0" borderId="0" xfId="42" applyNumberFormat="1" applyFont="1" applyAlignment="1">
      <alignment horizontal="left"/>
    </xf>
    <xf numFmtId="188" fontId="1" fillId="0" borderId="0" xfId="42" applyNumberFormat="1" applyFont="1" applyAlignment="1" quotePrefix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right"/>
    </xf>
    <xf numFmtId="188" fontId="1" fillId="0" borderId="0" xfId="42" applyNumberFormat="1" applyFont="1" applyAlignment="1">
      <alignment horizontal="center"/>
    </xf>
    <xf numFmtId="188" fontId="1" fillId="0" borderId="0" xfId="42" applyNumberFormat="1" applyFont="1" applyAlignment="1">
      <alignment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10" xfId="42" applyNumberFormat="1" applyFont="1" applyBorder="1" applyAlignment="1">
      <alignment/>
    </xf>
    <xf numFmtId="188" fontId="0" fillId="0" borderId="0" xfId="42" applyNumberFormat="1" applyBorder="1" applyAlignment="1">
      <alignment/>
    </xf>
    <xf numFmtId="15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8" fontId="4" fillId="0" borderId="0" xfId="42" applyNumberFormat="1" applyFont="1" applyAlignment="1">
      <alignment horizontal="center"/>
    </xf>
    <xf numFmtId="188" fontId="4" fillId="0" borderId="0" xfId="42" applyNumberFormat="1" applyFont="1" applyAlignment="1">
      <alignment horizontal="right"/>
    </xf>
    <xf numFmtId="188" fontId="0" fillId="0" borderId="11" xfId="42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8" fontId="1" fillId="0" borderId="0" xfId="42" applyNumberFormat="1" applyFont="1" applyAlignment="1" quotePrefix="1">
      <alignment horizontal="right"/>
    </xf>
    <xf numFmtId="188" fontId="0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88" fontId="0" fillId="25" borderId="0" xfId="42" applyNumberFormat="1" applyFont="1" applyFill="1" applyAlignment="1">
      <alignment/>
    </xf>
    <xf numFmtId="188" fontId="0" fillId="25" borderId="0" xfId="42" applyNumberFormat="1" applyFont="1" applyFill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0" fillId="24" borderId="12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187" fontId="1" fillId="0" borderId="0" xfId="42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4" borderId="18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8">
      <selection activeCell="H29" sqref="H29"/>
    </sheetView>
  </sheetViews>
  <sheetFormatPr defaultColWidth="9.140625" defaultRowHeight="12.75"/>
  <cols>
    <col min="1" max="1" width="35.710937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118</v>
      </c>
      <c r="F3" s="8" t="s">
        <v>166</v>
      </c>
      <c r="G3" t="s">
        <v>102</v>
      </c>
    </row>
    <row r="4" ht="12.75">
      <c r="A4" s="3" t="s">
        <v>245</v>
      </c>
    </row>
    <row r="5" spans="1:6" ht="12.75">
      <c r="A5" s="3"/>
      <c r="C5" s="8"/>
      <c r="F5" s="8"/>
    </row>
    <row r="6" spans="1:6" ht="12.75">
      <c r="A6" s="3"/>
      <c r="C6" s="8"/>
      <c r="F6" s="8"/>
    </row>
    <row r="7" spans="2:6" ht="12.75">
      <c r="B7" s="88" t="s">
        <v>71</v>
      </c>
      <c r="C7" s="88"/>
      <c r="D7" s="22"/>
      <c r="E7" s="89" t="s">
        <v>197</v>
      </c>
      <c r="F7" s="90"/>
    </row>
    <row r="8" spans="1:6" ht="12.75">
      <c r="A8" s="3" t="s">
        <v>246</v>
      </c>
      <c r="B8" s="3">
        <v>2008</v>
      </c>
      <c r="C8" s="3">
        <v>2007</v>
      </c>
      <c r="D8" s="23"/>
      <c r="E8" s="3">
        <v>2008</v>
      </c>
      <c r="F8" s="3">
        <v>2007</v>
      </c>
    </row>
    <row r="9" spans="2:6" ht="12.75">
      <c r="B9" s="8" t="s">
        <v>10</v>
      </c>
      <c r="C9" s="8" t="s">
        <v>10</v>
      </c>
      <c r="D9" s="24"/>
      <c r="E9" s="8" t="s">
        <v>10</v>
      </c>
      <c r="F9" s="8" t="s">
        <v>10</v>
      </c>
    </row>
    <row r="10" ht="12.75">
      <c r="D10" s="25"/>
    </row>
    <row r="11" spans="1:6" ht="12.75">
      <c r="A11" t="s">
        <v>15</v>
      </c>
      <c r="B11" s="2">
        <f>+E11-29471</f>
        <v>43909</v>
      </c>
      <c r="C11" s="2">
        <v>37377</v>
      </c>
      <c r="D11" s="26"/>
      <c r="E11" s="2">
        <v>73380</v>
      </c>
      <c r="F11" s="2">
        <v>61391</v>
      </c>
    </row>
    <row r="12" spans="1:6" ht="12.75">
      <c r="A12" t="s">
        <v>167</v>
      </c>
      <c r="B12" s="5">
        <f>+E12+22876</f>
        <v>-32378</v>
      </c>
      <c r="C12" s="5">
        <v>-30106</v>
      </c>
      <c r="D12" s="27"/>
      <c r="E12" s="5">
        <v>-55254</v>
      </c>
      <c r="F12" s="5">
        <v>-49578</v>
      </c>
    </row>
    <row r="13" spans="1:6" ht="12.75">
      <c r="A13" t="s">
        <v>168</v>
      </c>
      <c r="B13" s="2">
        <f>+B11+B12</f>
        <v>11531</v>
      </c>
      <c r="C13" s="2">
        <f>+C11+C12</f>
        <v>7271</v>
      </c>
      <c r="D13" s="26"/>
      <c r="E13" s="2">
        <f>+E11+E12</f>
        <v>18126</v>
      </c>
      <c r="F13" s="2">
        <f>+F11+F12</f>
        <v>11813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176</v>
      </c>
      <c r="B15" s="2">
        <f>+E15+1476</f>
        <v>-1651</v>
      </c>
      <c r="C15" s="2">
        <v>-1254</v>
      </c>
      <c r="D15" s="26"/>
      <c r="E15" s="2">
        <v>-3127</v>
      </c>
      <c r="F15" s="2">
        <v>-2101</v>
      </c>
    </row>
    <row r="16" spans="1:6" ht="12.75">
      <c r="A16" t="s">
        <v>177</v>
      </c>
      <c r="B16" s="2">
        <f>+E16+889</f>
        <v>-3428</v>
      </c>
      <c r="C16" s="2">
        <v>-1441</v>
      </c>
      <c r="D16" s="26"/>
      <c r="E16" s="2">
        <v>-4317</v>
      </c>
      <c r="F16" s="2">
        <v>-1996</v>
      </c>
    </row>
    <row r="17" spans="1:6" ht="12.75">
      <c r="A17" t="s">
        <v>180</v>
      </c>
      <c r="B17" s="2">
        <f>+E17+61</f>
        <v>-132</v>
      </c>
      <c r="C17" s="2">
        <v>-55</v>
      </c>
      <c r="D17" s="26"/>
      <c r="E17" s="2">
        <v>-193</v>
      </c>
      <c r="F17" s="2">
        <v>-93</v>
      </c>
    </row>
    <row r="18" spans="1:6" ht="12.75">
      <c r="A18" t="s">
        <v>193</v>
      </c>
      <c r="B18" s="5">
        <f>+E18-501</f>
        <v>791</v>
      </c>
      <c r="C18" s="5">
        <v>827</v>
      </c>
      <c r="D18" s="27"/>
      <c r="E18" s="5">
        <v>1292</v>
      </c>
      <c r="F18" s="5">
        <v>1206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165</v>
      </c>
      <c r="B20" s="2">
        <f>SUM(B13:B18)</f>
        <v>7111</v>
      </c>
      <c r="C20" s="2">
        <f>SUM(C13:C18)</f>
        <v>5348</v>
      </c>
      <c r="D20" s="26"/>
      <c r="E20" s="2">
        <f>SUM(E13:E18)</f>
        <v>11781</v>
      </c>
      <c r="F20" s="2">
        <f>SUM(F13:F18)</f>
        <v>8829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163</v>
      </c>
      <c r="B22" s="2">
        <f>+E22+449</f>
        <v>-371</v>
      </c>
      <c r="C22" s="2">
        <v>-512</v>
      </c>
      <c r="D22" s="26"/>
      <c r="E22" s="2">
        <v>-820</v>
      </c>
      <c r="F22" s="2">
        <v>-1043</v>
      </c>
    </row>
    <row r="23" spans="1:6" ht="12.75">
      <c r="A23" t="s">
        <v>164</v>
      </c>
      <c r="B23" s="2">
        <f>+E23-34</f>
        <v>58</v>
      </c>
      <c r="C23" s="2">
        <v>6</v>
      </c>
      <c r="D23" s="26"/>
      <c r="E23" s="2">
        <v>92</v>
      </c>
      <c r="F23" s="2">
        <v>18</v>
      </c>
    </row>
    <row r="24" spans="2:6" ht="12.75">
      <c r="B24" s="2"/>
      <c r="C24" s="2"/>
      <c r="D24" s="26"/>
      <c r="E24" s="2"/>
      <c r="F24" s="2"/>
    </row>
    <row r="25" spans="1:6" ht="12.75">
      <c r="A25" t="s">
        <v>191</v>
      </c>
      <c r="B25" s="5">
        <f>+E25-116</f>
        <v>234</v>
      </c>
      <c r="C25" s="5">
        <v>168</v>
      </c>
      <c r="D25" s="27"/>
      <c r="E25" s="5">
        <v>350</v>
      </c>
      <c r="F25" s="5">
        <v>72</v>
      </c>
    </row>
    <row r="26" spans="2:6" ht="12.75">
      <c r="B26" s="2"/>
      <c r="C26" s="2"/>
      <c r="D26" s="26"/>
      <c r="E26" s="2"/>
      <c r="F26" s="2"/>
    </row>
    <row r="27" spans="1:6" ht="12.75">
      <c r="A27" t="s">
        <v>181</v>
      </c>
      <c r="B27" s="2">
        <f>SUM(B20:B25)</f>
        <v>7032</v>
      </c>
      <c r="C27" s="2">
        <f>SUM(C20:C25)</f>
        <v>5010</v>
      </c>
      <c r="D27" s="26"/>
      <c r="E27" s="2">
        <f>SUM(E20:E25)</f>
        <v>11403</v>
      </c>
      <c r="F27" s="2">
        <f>SUM(F20:F25)</f>
        <v>7876</v>
      </c>
    </row>
    <row r="28" spans="1:6" ht="12.75">
      <c r="A28" t="s">
        <v>35</v>
      </c>
      <c r="B28" s="5">
        <f>+E28+987</f>
        <v>-2220</v>
      </c>
      <c r="C28" s="5">
        <v>-962</v>
      </c>
      <c r="D28" s="27"/>
      <c r="E28" s="5">
        <v>-3207</v>
      </c>
      <c r="F28" s="5">
        <v>-1698</v>
      </c>
    </row>
    <row r="29" spans="1:6" ht="12.75">
      <c r="A29" t="s">
        <v>36</v>
      </c>
      <c r="B29" s="61">
        <f>+B27+B28</f>
        <v>4812</v>
      </c>
      <c r="C29" s="61">
        <f>+C27+C28</f>
        <v>4048</v>
      </c>
      <c r="D29" s="62"/>
      <c r="E29" s="61">
        <f>+E27+E28</f>
        <v>8196</v>
      </c>
      <c r="F29" s="61">
        <f>+F27+F28</f>
        <v>6178</v>
      </c>
    </row>
    <row r="30" spans="2:6" ht="12.75">
      <c r="B30" s="10"/>
      <c r="C30" s="10"/>
      <c r="D30" s="34"/>
      <c r="E30" s="10"/>
      <c r="F30" s="10"/>
    </row>
    <row r="31" spans="1:6" ht="12.75">
      <c r="A31" s="3" t="s">
        <v>133</v>
      </c>
      <c r="B31" s="10"/>
      <c r="C31" s="10"/>
      <c r="D31" s="26"/>
      <c r="E31" s="10"/>
      <c r="F31" s="10"/>
    </row>
    <row r="32" spans="1:6" ht="12.75">
      <c r="A32" t="s">
        <v>134</v>
      </c>
      <c r="B32" s="10">
        <v>4813</v>
      </c>
      <c r="C32" s="10">
        <v>4050</v>
      </c>
      <c r="D32" s="26"/>
      <c r="E32" s="10">
        <v>8198</v>
      </c>
      <c r="F32" s="10">
        <v>6182</v>
      </c>
    </row>
    <row r="33" spans="1:6" ht="12.75">
      <c r="A33" t="s">
        <v>135</v>
      </c>
      <c r="B33" s="10">
        <v>-1</v>
      </c>
      <c r="C33" s="10">
        <v>-2</v>
      </c>
      <c r="D33" s="26"/>
      <c r="E33" s="10">
        <v>-2</v>
      </c>
      <c r="F33" s="10">
        <v>-4</v>
      </c>
    </row>
    <row r="34" spans="1:6" ht="12.75">
      <c r="A34" t="s">
        <v>37</v>
      </c>
      <c r="B34" s="61">
        <f>+B32+B33</f>
        <v>4812</v>
      </c>
      <c r="C34" s="61">
        <f>+C32+C33</f>
        <v>4048</v>
      </c>
      <c r="D34" s="62"/>
      <c r="E34" s="61">
        <f>+E32+E33</f>
        <v>8196</v>
      </c>
      <c r="F34" s="61">
        <f>+F32+F33</f>
        <v>6178</v>
      </c>
    </row>
    <row r="35" spans="2:6" ht="12.75">
      <c r="B35" s="2"/>
      <c r="C35" s="10"/>
      <c r="D35" s="2"/>
      <c r="E35" s="2"/>
      <c r="F35" s="10"/>
    </row>
    <row r="36" spans="1:6" ht="12.75">
      <c r="A36" s="60" t="s">
        <v>136</v>
      </c>
      <c r="B36" s="2"/>
      <c r="C36" s="10"/>
      <c r="D36" s="2"/>
      <c r="E36" s="2"/>
      <c r="F36" s="10"/>
    </row>
    <row r="37" spans="1:6" ht="12.75">
      <c r="A37" s="60" t="s">
        <v>137</v>
      </c>
      <c r="B37" s="2"/>
      <c r="C37" s="10"/>
      <c r="D37" s="2"/>
      <c r="E37" s="2"/>
      <c r="F37" s="10"/>
    </row>
    <row r="38" spans="2:6" ht="12.75">
      <c r="B38" s="71"/>
      <c r="C38" s="71"/>
      <c r="D38" s="71"/>
      <c r="E38" s="71"/>
      <c r="F38" s="71"/>
    </row>
    <row r="39" spans="1:6" ht="12.75">
      <c r="A39" t="s">
        <v>38</v>
      </c>
      <c r="B39" s="11">
        <f>+B29*100*1000/66536600</f>
        <v>7.232109846310151</v>
      </c>
      <c r="C39" s="11">
        <v>6.12</v>
      </c>
      <c r="D39" s="11"/>
      <c r="E39" s="11">
        <f>+E29*100*1000/66536600</f>
        <v>12.318032481371155</v>
      </c>
      <c r="F39" s="11">
        <v>9.34</v>
      </c>
    </row>
    <row r="40" spans="1:6" ht="12.75">
      <c r="A40" s="9" t="s">
        <v>81</v>
      </c>
      <c r="B40" s="13" t="s">
        <v>187</v>
      </c>
      <c r="C40" s="13">
        <v>6.11</v>
      </c>
      <c r="D40" s="13"/>
      <c r="E40" s="13" t="s">
        <v>187</v>
      </c>
      <c r="F40" s="13">
        <v>9.32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70"/>
      <c r="C43" s="70"/>
      <c r="D43" s="70"/>
      <c r="E43" s="70"/>
      <c r="F43" s="70"/>
    </row>
    <row r="44" ht="12.75">
      <c r="A44" s="3" t="s">
        <v>39</v>
      </c>
    </row>
    <row r="45" ht="12.75">
      <c r="A45" s="3" t="s">
        <v>199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4">
      <selection activeCell="I30" sqref="I30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5" width="12.140625" style="2" customWidth="1"/>
    <col min="6" max="6" width="13.421875" style="2" customWidth="1"/>
    <col min="7" max="7" width="9.140625" style="2" customWidth="1"/>
  </cols>
  <sheetData>
    <row r="1" ht="12.75">
      <c r="A1" s="3" t="s">
        <v>0</v>
      </c>
    </row>
    <row r="2" spans="2:7" ht="12.75">
      <c r="B2" s="3"/>
      <c r="C2" s="3"/>
      <c r="D2" s="3"/>
      <c r="E2" s="3"/>
      <c r="F2" s="3"/>
      <c r="G2" s="3"/>
    </row>
    <row r="3" spans="1:8" ht="12.75">
      <c r="A3" s="3" t="s">
        <v>120</v>
      </c>
      <c r="H3" s="12" t="s">
        <v>104</v>
      </c>
    </row>
    <row r="4" ht="12.75">
      <c r="A4" s="3" t="s">
        <v>245</v>
      </c>
    </row>
    <row r="5" ht="12.75">
      <c r="A5" s="3"/>
    </row>
    <row r="6" spans="1:9" ht="12.75">
      <c r="A6" s="3"/>
      <c r="B6" s="47"/>
      <c r="C6" s="43"/>
      <c r="D6" s="43"/>
      <c r="E6" s="43"/>
      <c r="F6" s="43"/>
      <c r="G6" s="34"/>
      <c r="H6" s="8" t="s">
        <v>144</v>
      </c>
      <c r="I6" s="8" t="s">
        <v>5</v>
      </c>
    </row>
    <row r="7" spans="1:9" ht="12.75">
      <c r="A7" s="3"/>
      <c r="B7" s="94" t="s">
        <v>147</v>
      </c>
      <c r="C7" s="95"/>
      <c r="D7" s="95"/>
      <c r="E7" s="96"/>
      <c r="F7" s="96"/>
      <c r="G7" s="97"/>
      <c r="H7" s="8" t="s">
        <v>145</v>
      </c>
      <c r="I7" s="8" t="s">
        <v>146</v>
      </c>
    </row>
    <row r="8" spans="1:7" ht="12.75">
      <c r="A8" s="3"/>
      <c r="B8" s="91" t="s">
        <v>65</v>
      </c>
      <c r="C8" s="92"/>
      <c r="D8" s="93"/>
      <c r="E8" s="98" t="s">
        <v>66</v>
      </c>
      <c r="F8" s="99"/>
      <c r="G8" s="34"/>
    </row>
    <row r="9" spans="2:7" ht="12.75">
      <c r="B9" s="44"/>
      <c r="C9" s="10"/>
      <c r="D9" s="10"/>
      <c r="E9" s="44"/>
      <c r="F9" s="82"/>
      <c r="G9" s="26"/>
    </row>
    <row r="10" spans="2:7" ht="12.75">
      <c r="B10" s="39" t="s">
        <v>1</v>
      </c>
      <c r="C10" s="40" t="s">
        <v>1</v>
      </c>
      <c r="D10" s="40" t="s">
        <v>8</v>
      </c>
      <c r="E10" s="85" t="s">
        <v>3</v>
      </c>
      <c r="F10" s="83" t="s">
        <v>237</v>
      </c>
      <c r="G10" s="41"/>
    </row>
    <row r="11" spans="2:7" ht="12.75">
      <c r="B11" s="45" t="s">
        <v>2</v>
      </c>
      <c r="C11" s="33" t="s">
        <v>7</v>
      </c>
      <c r="D11" s="33" t="s">
        <v>9</v>
      </c>
      <c r="E11" s="86" t="s">
        <v>4</v>
      </c>
      <c r="F11" s="84" t="s">
        <v>238</v>
      </c>
      <c r="G11" s="46" t="s">
        <v>5</v>
      </c>
    </row>
    <row r="12" spans="1:9" ht="12.75">
      <c r="A12" s="30"/>
      <c r="B12" s="42" t="s">
        <v>6</v>
      </c>
      <c r="C12" s="42" t="s">
        <v>6</v>
      </c>
      <c r="D12" s="42" t="s">
        <v>6</v>
      </c>
      <c r="E12" s="42" t="s">
        <v>6</v>
      </c>
      <c r="F12" s="42" t="s">
        <v>6</v>
      </c>
      <c r="G12" s="42" t="s">
        <v>6</v>
      </c>
      <c r="H12" s="12" t="s">
        <v>6</v>
      </c>
      <c r="I12" s="12" t="s">
        <v>6</v>
      </c>
    </row>
    <row r="13" spans="2:7" ht="12.75">
      <c r="B13" s="10"/>
      <c r="C13" s="10"/>
      <c r="D13" s="10"/>
      <c r="E13" s="10"/>
      <c r="F13" s="10"/>
      <c r="G13" s="10"/>
    </row>
    <row r="14" spans="1:9" ht="12.75">
      <c r="A14" s="3" t="s">
        <v>182</v>
      </c>
      <c r="B14" s="15">
        <v>65595</v>
      </c>
      <c r="C14" s="15">
        <v>3859</v>
      </c>
      <c r="D14" s="15">
        <v>0</v>
      </c>
      <c r="E14" s="15">
        <v>60486</v>
      </c>
      <c r="F14" s="15">
        <v>0</v>
      </c>
      <c r="G14" s="2">
        <f>SUM(B14:F14)</f>
        <v>129940</v>
      </c>
      <c r="H14" s="36">
        <v>1445</v>
      </c>
      <c r="I14" s="2">
        <f>+G14+H14</f>
        <v>131385</v>
      </c>
    </row>
    <row r="15" spans="1:9" ht="12.75">
      <c r="A15" s="3"/>
      <c r="H15" s="72"/>
      <c r="I15" s="2"/>
    </row>
    <row r="16" spans="1:9" ht="12.75">
      <c r="A16" t="s">
        <v>37</v>
      </c>
      <c r="E16" s="2">
        <v>6184</v>
      </c>
      <c r="F16" s="2">
        <v>0</v>
      </c>
      <c r="G16" s="2">
        <f>SUM(B16:F16)</f>
        <v>6184</v>
      </c>
      <c r="H16" s="72">
        <v>0</v>
      </c>
      <c r="I16" s="2">
        <f>+G16+H16</f>
        <v>6184</v>
      </c>
    </row>
    <row r="17" spans="1:9" ht="12.75">
      <c r="A17" s="9" t="s">
        <v>76</v>
      </c>
      <c r="B17" s="2">
        <v>706</v>
      </c>
      <c r="C17" s="2">
        <v>28</v>
      </c>
      <c r="D17" s="2">
        <v>0</v>
      </c>
      <c r="G17" s="2">
        <f>SUM(B17:F17)</f>
        <v>734</v>
      </c>
      <c r="H17" s="2">
        <v>0</v>
      </c>
      <c r="I17" s="2">
        <f>+G17+H17</f>
        <v>734</v>
      </c>
    </row>
    <row r="18" spans="1:9" ht="12.75">
      <c r="A18" s="73" t="s">
        <v>41</v>
      </c>
      <c r="E18" s="2">
        <v>0</v>
      </c>
      <c r="F18" s="2">
        <v>0</v>
      </c>
      <c r="G18" s="2">
        <f>SUM(B18:F18)</f>
        <v>0</v>
      </c>
      <c r="H18" s="72">
        <v>0</v>
      </c>
      <c r="I18" s="2">
        <f>+G18+H18</f>
        <v>0</v>
      </c>
    </row>
    <row r="19" spans="1:7" ht="12.75">
      <c r="A19" s="5"/>
      <c r="B19" s="30"/>
      <c r="C19" s="30"/>
      <c r="D19" s="30"/>
      <c r="E19" s="30"/>
      <c r="F19" s="30"/>
      <c r="G19" s="30"/>
    </row>
    <row r="20" spans="1:9" ht="12.75">
      <c r="A20" s="74" t="s">
        <v>250</v>
      </c>
      <c r="B20" s="4">
        <f>SUM(B14:B18)</f>
        <v>66301</v>
      </c>
      <c r="C20" s="4">
        <f aca="true" t="shared" si="0" ref="C20:I20">SUM(C14:C18)</f>
        <v>3887</v>
      </c>
      <c r="D20" s="4">
        <f t="shared" si="0"/>
        <v>0</v>
      </c>
      <c r="E20" s="4">
        <f>SUM(E14:E18)</f>
        <v>66670</v>
      </c>
      <c r="F20" s="4">
        <f t="shared" si="0"/>
        <v>0</v>
      </c>
      <c r="G20" s="4">
        <f t="shared" si="0"/>
        <v>136858</v>
      </c>
      <c r="H20" s="4">
        <f t="shared" si="0"/>
        <v>1445</v>
      </c>
      <c r="I20" s="4">
        <f t="shared" si="0"/>
        <v>138303</v>
      </c>
    </row>
    <row r="21" spans="1:9" ht="12.75">
      <c r="A21" s="3"/>
      <c r="B21" s="10"/>
      <c r="C21" s="10"/>
      <c r="D21" s="10"/>
      <c r="E21" s="10"/>
      <c r="F21" s="10"/>
      <c r="G21" s="10"/>
      <c r="H21" s="72"/>
      <c r="I21" s="72"/>
    </row>
    <row r="22" spans="1:9" ht="12.75">
      <c r="A22" s="3"/>
      <c r="B22" s="10"/>
      <c r="C22" s="15"/>
      <c r="D22" s="15"/>
      <c r="E22" s="15"/>
      <c r="F22" s="15"/>
      <c r="G22" s="15"/>
      <c r="H22" s="72"/>
      <c r="I22" s="72"/>
    </row>
    <row r="23" spans="1:9" ht="12.75">
      <c r="A23" s="3" t="s">
        <v>239</v>
      </c>
      <c r="B23" s="15">
        <v>66537</v>
      </c>
      <c r="C23" s="15">
        <v>3897</v>
      </c>
      <c r="D23" s="15">
        <v>0</v>
      </c>
      <c r="E23" s="15">
        <v>70885</v>
      </c>
      <c r="F23" s="15">
        <v>0</v>
      </c>
      <c r="G23" s="2">
        <f>SUM(B23:F23)</f>
        <v>141319</v>
      </c>
      <c r="H23" s="36">
        <v>1632</v>
      </c>
      <c r="I23" s="2">
        <f>+G23+H23</f>
        <v>142951</v>
      </c>
    </row>
    <row r="24" spans="1:9" ht="12.75">
      <c r="A24" s="3"/>
      <c r="H24" s="72"/>
      <c r="I24" s="2"/>
    </row>
    <row r="25" spans="1:9" ht="12.75">
      <c r="A25" t="s">
        <v>37</v>
      </c>
      <c r="E25" s="2">
        <v>8193</v>
      </c>
      <c r="F25" s="2">
        <v>0</v>
      </c>
      <c r="G25" s="2">
        <f>SUM(B25:F25)</f>
        <v>8193</v>
      </c>
      <c r="H25" s="72">
        <v>-2</v>
      </c>
      <c r="I25" s="2">
        <f>+G25+H25</f>
        <v>8191</v>
      </c>
    </row>
    <row r="26" spans="1:9" ht="12.75">
      <c r="A26" s="9" t="s">
        <v>76</v>
      </c>
      <c r="B26" s="2">
        <v>0</v>
      </c>
      <c r="C26" s="2">
        <v>0</v>
      </c>
      <c r="D26" s="2">
        <v>0</v>
      </c>
      <c r="G26" s="2">
        <f>SUM(B26:F26)</f>
        <v>0</v>
      </c>
      <c r="H26" s="2">
        <v>0</v>
      </c>
      <c r="I26" s="2">
        <f>+G26+H26</f>
        <v>0</v>
      </c>
    </row>
    <row r="27" spans="1:9" ht="12.75">
      <c r="A27" s="9" t="s">
        <v>240</v>
      </c>
      <c r="F27" s="2">
        <v>-620</v>
      </c>
      <c r="G27" s="2">
        <f>SUM(B27:F27)</f>
        <v>-620</v>
      </c>
      <c r="H27" s="2"/>
      <c r="I27" s="2">
        <f>+G27+H27</f>
        <v>-620</v>
      </c>
    </row>
    <row r="28" spans="1:9" ht="12.75">
      <c r="A28" s="73" t="s">
        <v>41</v>
      </c>
      <c r="E28" s="2">
        <v>0</v>
      </c>
      <c r="F28" s="2">
        <v>0</v>
      </c>
      <c r="G28" s="2">
        <f>SUM(B28:F28)</f>
        <v>0</v>
      </c>
      <c r="H28" s="72">
        <v>0</v>
      </c>
      <c r="I28" s="2">
        <f>+G28+H28</f>
        <v>0</v>
      </c>
    </row>
    <row r="29" spans="1:7" ht="12.75">
      <c r="A29" s="5"/>
      <c r="B29" s="30"/>
      <c r="C29" s="30"/>
      <c r="D29" s="30"/>
      <c r="E29" s="30"/>
      <c r="F29" s="30"/>
      <c r="G29" s="30"/>
    </row>
    <row r="30" spans="1:9" ht="12.75">
      <c r="A30" s="74" t="s">
        <v>247</v>
      </c>
      <c r="B30" s="4">
        <f>SUM(B23:B28)</f>
        <v>66537</v>
      </c>
      <c r="C30" s="4">
        <f aca="true" t="shared" si="1" ref="C30:I30">SUM(C23:C28)</f>
        <v>3897</v>
      </c>
      <c r="D30" s="4">
        <f t="shared" si="1"/>
        <v>0</v>
      </c>
      <c r="E30" s="4">
        <f>SUM(E23:E28)</f>
        <v>79078</v>
      </c>
      <c r="F30" s="4">
        <f t="shared" si="1"/>
        <v>-620</v>
      </c>
      <c r="G30" s="4">
        <f t="shared" si="1"/>
        <v>148892</v>
      </c>
      <c r="H30" s="4">
        <f t="shared" si="1"/>
        <v>1630</v>
      </c>
      <c r="I30" s="4">
        <f t="shared" si="1"/>
        <v>150522</v>
      </c>
    </row>
    <row r="31" spans="1:7" ht="12.75">
      <c r="A31" s="3"/>
      <c r="B31" s="10"/>
      <c r="C31" s="10"/>
      <c r="D31" s="10"/>
      <c r="E31" s="10"/>
      <c r="F31" s="10"/>
      <c r="G31" s="10"/>
    </row>
    <row r="32" spans="1:7" ht="12.75">
      <c r="A32" s="3"/>
      <c r="B32" s="10"/>
      <c r="C32" s="10"/>
      <c r="D32" s="10"/>
      <c r="E32" s="10"/>
      <c r="F32" s="10"/>
      <c r="G32" s="10"/>
    </row>
    <row r="33" ht="12.75">
      <c r="A33" s="3" t="s">
        <v>39</v>
      </c>
    </row>
    <row r="34" ht="12.75">
      <c r="A34" s="3" t="s">
        <v>199</v>
      </c>
    </row>
  </sheetData>
  <sheetProtection/>
  <mergeCells count="3">
    <mergeCell ref="B8:D8"/>
    <mergeCell ref="B7:G7"/>
    <mergeCell ref="E8:F8"/>
  </mergeCells>
  <printOptions/>
  <pageMargins left="0.75" right="0.75" top="1" bottom="1" header="0.5" footer="0.5"/>
  <pageSetup fitToHeight="1" fitToWidth="1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119</v>
      </c>
      <c r="B3" s="3"/>
      <c r="F3" s="8" t="s">
        <v>103</v>
      </c>
    </row>
    <row r="4" spans="1:2" ht="12.75">
      <c r="A4" s="3" t="s">
        <v>247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248</v>
      </c>
      <c r="E7" s="7" t="s">
        <v>190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160</v>
      </c>
    </row>
    <row r="10" spans="2:5" ht="12.75">
      <c r="B10" t="s">
        <v>11</v>
      </c>
      <c r="D10" s="2">
        <v>45309</v>
      </c>
      <c r="E10" s="2">
        <v>45616</v>
      </c>
    </row>
    <row r="11" spans="2:5" ht="12.75">
      <c r="B11" t="s">
        <v>138</v>
      </c>
      <c r="D11" s="2">
        <v>24025</v>
      </c>
      <c r="E11" s="2">
        <v>24137</v>
      </c>
    </row>
    <row r="12" spans="2:5" ht="12.75">
      <c r="B12" t="s">
        <v>24</v>
      </c>
      <c r="D12" s="2">
        <v>8416</v>
      </c>
      <c r="E12" s="2">
        <v>8239</v>
      </c>
    </row>
    <row r="13" spans="2:5" ht="12.75">
      <c r="B13" t="s">
        <v>25</v>
      </c>
      <c r="D13" s="2">
        <v>9950</v>
      </c>
      <c r="E13" s="2">
        <v>9950</v>
      </c>
    </row>
    <row r="14" spans="2:5" ht="12.75">
      <c r="B14" t="s">
        <v>92</v>
      </c>
      <c r="D14" s="5">
        <v>774</v>
      </c>
      <c r="E14" s="5">
        <v>774</v>
      </c>
    </row>
    <row r="15" spans="4:5" ht="12.75">
      <c r="D15" s="4">
        <f>SUM(D10:D14)</f>
        <v>88474</v>
      </c>
      <c r="E15" s="4">
        <f>SUM(E10:E14)</f>
        <v>88716</v>
      </c>
    </row>
    <row r="16" spans="4:5" ht="12.75">
      <c r="D16" s="2"/>
      <c r="E16" s="2"/>
    </row>
    <row r="17" spans="1:5" ht="12.75">
      <c r="A17" s="3" t="s">
        <v>26</v>
      </c>
      <c r="D17" s="2"/>
      <c r="E17" s="2"/>
    </row>
    <row r="18" spans="2:5" ht="12.75">
      <c r="B18" t="s">
        <v>12</v>
      </c>
      <c r="D18" s="10">
        <v>50710</v>
      </c>
      <c r="E18" s="10">
        <v>44191</v>
      </c>
    </row>
    <row r="19" spans="2:5" ht="12.75">
      <c r="B19" t="s">
        <v>27</v>
      </c>
      <c r="D19" s="10">
        <v>41713</v>
      </c>
      <c r="E19" s="10">
        <v>41832</v>
      </c>
    </row>
    <row r="20" spans="2:5" ht="12.75">
      <c r="B20" t="s">
        <v>28</v>
      </c>
      <c r="D20" s="37">
        <v>22695</v>
      </c>
      <c r="E20" s="37">
        <v>19073</v>
      </c>
    </row>
    <row r="21" spans="2:5" ht="12.75">
      <c r="B21" t="s">
        <v>93</v>
      </c>
      <c r="D21" s="58">
        <v>1215</v>
      </c>
      <c r="E21" s="58">
        <v>882</v>
      </c>
    </row>
    <row r="22" spans="4:5" ht="12.75">
      <c r="D22" s="4">
        <f>SUM(D18:D21)</f>
        <v>116333</v>
      </c>
      <c r="E22" s="4">
        <f>SUM(E18:E21)</f>
        <v>105978</v>
      </c>
    </row>
    <row r="23" spans="4:5" ht="12.75">
      <c r="D23" s="2"/>
      <c r="E23" s="2"/>
    </row>
    <row r="24" spans="1:5" ht="12.75">
      <c r="A24" s="3" t="s">
        <v>156</v>
      </c>
      <c r="D24" s="2">
        <f>+D15+D22</f>
        <v>204807</v>
      </c>
      <c r="E24" s="2">
        <f>+E15+E22</f>
        <v>194694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157</v>
      </c>
      <c r="D27" s="2"/>
      <c r="E27" s="2"/>
    </row>
    <row r="28" spans="1:5" ht="12.75">
      <c r="A28" s="3" t="s">
        <v>140</v>
      </c>
      <c r="D28" s="2"/>
      <c r="E28" s="2"/>
    </row>
    <row r="29" spans="1:5" ht="12.75">
      <c r="A29" s="3" t="s">
        <v>141</v>
      </c>
      <c r="D29" s="2"/>
      <c r="E29" s="2"/>
    </row>
    <row r="30" spans="2:5" ht="12.75">
      <c r="B30" t="s">
        <v>32</v>
      </c>
      <c r="D30" s="10">
        <v>66537</v>
      </c>
      <c r="E30" s="10">
        <v>66537</v>
      </c>
    </row>
    <row r="31" spans="2:5" ht="12.75">
      <c r="B31" t="s">
        <v>142</v>
      </c>
      <c r="D31" s="10">
        <v>3897</v>
      </c>
      <c r="E31" s="10">
        <v>3897</v>
      </c>
    </row>
    <row r="32" spans="2:5" ht="12.75">
      <c r="B32" t="s">
        <v>143</v>
      </c>
      <c r="D32" s="10">
        <v>79078</v>
      </c>
      <c r="E32" s="10">
        <v>70885</v>
      </c>
    </row>
    <row r="33" spans="2:5" ht="12.75">
      <c r="B33" t="s">
        <v>234</v>
      </c>
      <c r="D33" s="5">
        <v>-620</v>
      </c>
      <c r="E33" s="5">
        <v>0</v>
      </c>
    </row>
    <row r="34" spans="4:5" ht="12.75">
      <c r="D34" s="10">
        <f>SUM(D30:D33)</f>
        <v>148892</v>
      </c>
      <c r="E34" s="10">
        <f>SUM(E30:E33)</f>
        <v>141319</v>
      </c>
    </row>
    <row r="35" spans="1:5" ht="12.75">
      <c r="A35" s="3" t="s">
        <v>135</v>
      </c>
      <c r="D35" s="2">
        <v>1630</v>
      </c>
      <c r="E35" s="2">
        <v>1632</v>
      </c>
    </row>
    <row r="36" spans="1:5" ht="12.75">
      <c r="A36" s="3" t="s">
        <v>139</v>
      </c>
      <c r="D36" s="4">
        <f>+D34+D35</f>
        <v>150522</v>
      </c>
      <c r="E36" s="4">
        <f>+E34+E35</f>
        <v>142951</v>
      </c>
    </row>
    <row r="37" spans="4:5" ht="12.75">
      <c r="D37" s="2"/>
      <c r="E37" s="2"/>
    </row>
    <row r="38" spans="1:5" ht="12.75">
      <c r="A38" s="3" t="s">
        <v>33</v>
      </c>
      <c r="D38" s="2"/>
      <c r="E38" s="2"/>
    </row>
    <row r="39" spans="2:5" ht="12.75">
      <c r="B39" t="s">
        <v>31</v>
      </c>
      <c r="D39" s="10">
        <v>10458</v>
      </c>
      <c r="E39" s="10">
        <v>11800</v>
      </c>
    </row>
    <row r="40" spans="2:5" ht="12.75">
      <c r="B40" t="s">
        <v>34</v>
      </c>
      <c r="D40" s="10">
        <v>7709</v>
      </c>
      <c r="E40" s="10">
        <v>7709</v>
      </c>
    </row>
    <row r="41" spans="4:5" ht="12.75">
      <c r="D41" s="4">
        <f>SUM(D39:D40)</f>
        <v>18167</v>
      </c>
      <c r="E41" s="4">
        <f>SUM(E39:E40)</f>
        <v>19509</v>
      </c>
    </row>
    <row r="42" spans="4:5" ht="12.75">
      <c r="D42" s="10"/>
      <c r="E42" s="10"/>
    </row>
    <row r="43" spans="1:5" ht="12.75">
      <c r="A43" s="3" t="s">
        <v>29</v>
      </c>
      <c r="D43" s="10"/>
      <c r="E43" s="10"/>
    </row>
    <row r="44" spans="2:5" ht="12.75">
      <c r="B44" t="s">
        <v>30</v>
      </c>
      <c r="D44" s="10">
        <v>9645</v>
      </c>
      <c r="E44" s="10">
        <v>11081</v>
      </c>
    </row>
    <row r="45" spans="2:5" ht="12.75">
      <c r="B45" t="s">
        <v>69</v>
      </c>
      <c r="D45" s="10">
        <v>22228</v>
      </c>
      <c r="E45" s="10">
        <v>19204</v>
      </c>
    </row>
    <row r="46" spans="2:5" ht="12.75">
      <c r="B46" t="s">
        <v>200</v>
      </c>
      <c r="D46" s="10">
        <v>168</v>
      </c>
      <c r="E46" s="10">
        <v>168</v>
      </c>
    </row>
    <row r="47" spans="2:5" ht="12.75">
      <c r="B47" t="s">
        <v>94</v>
      </c>
      <c r="D47" s="10">
        <v>4077</v>
      </c>
      <c r="E47" s="10">
        <v>1781</v>
      </c>
    </row>
    <row r="48" spans="4:5" ht="12.75">
      <c r="D48" s="4">
        <f>SUM(D44:D47)</f>
        <v>36118</v>
      </c>
      <c r="E48" s="4">
        <f>SUM(E44:E47)</f>
        <v>32234</v>
      </c>
    </row>
    <row r="49" spans="1:5" ht="12.75">
      <c r="A49" s="3" t="s">
        <v>159</v>
      </c>
      <c r="B49" s="3"/>
      <c r="D49" s="10">
        <f>+D41+D48</f>
        <v>54285</v>
      </c>
      <c r="E49" s="10">
        <f>+E41+E48</f>
        <v>51743</v>
      </c>
    </row>
    <row r="50" spans="1:5" ht="12.75">
      <c r="A50" s="3"/>
      <c r="B50" s="3"/>
      <c r="D50" s="10"/>
      <c r="E50" s="10"/>
    </row>
    <row r="51" spans="1:5" ht="12.75">
      <c r="A51" s="3" t="s">
        <v>158</v>
      </c>
      <c r="B51" s="3"/>
      <c r="D51" s="10">
        <f>+D49+D36</f>
        <v>204807</v>
      </c>
      <c r="E51" s="10">
        <f>+E49+E36</f>
        <v>194694</v>
      </c>
    </row>
    <row r="52" spans="1:5" ht="12.75">
      <c r="A52" s="3"/>
      <c r="B52" s="3"/>
      <c r="D52" s="10"/>
      <c r="E52" s="10"/>
    </row>
    <row r="53" spans="1:5" ht="12.75">
      <c r="A53" s="3" t="s">
        <v>122</v>
      </c>
      <c r="B53" s="3"/>
      <c r="D53" s="21">
        <f>+D34/D30</f>
        <v>2.2377323894975727</v>
      </c>
      <c r="E53" s="21">
        <f>+E34/E30</f>
        <v>2.1239160166523887</v>
      </c>
    </row>
    <row r="54" spans="4:5" ht="12.75">
      <c r="D54" s="21"/>
      <c r="E54" s="21"/>
    </row>
    <row r="55" spans="4:5" ht="12.75">
      <c r="D55" s="10"/>
      <c r="E55" s="10"/>
    </row>
    <row r="56" spans="1:5" ht="12.75">
      <c r="A56" s="3" t="s">
        <v>39</v>
      </c>
      <c r="D56" s="2"/>
      <c r="E56" s="2"/>
    </row>
    <row r="57" spans="1:5" ht="12.75">
      <c r="A57" s="3" t="s">
        <v>199</v>
      </c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</sheetData>
  <sheetProtection/>
  <printOptions/>
  <pageMargins left="0.75" right="0.75" top="1" bottom="1" header="0.5" footer="0.5"/>
  <pageSetup fitToHeight="1" fitToWidth="1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8.140625" style="0" customWidth="1"/>
    <col min="2" max="2" width="15.7109375" style="50" customWidth="1"/>
    <col min="3" max="3" width="16.00390625" style="50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121</v>
      </c>
      <c r="C3" s="52" t="s">
        <v>111</v>
      </c>
    </row>
    <row r="4" spans="1:3" ht="12.75">
      <c r="A4" s="3" t="s">
        <v>245</v>
      </c>
      <c r="B4" s="52"/>
      <c r="C4" s="52"/>
    </row>
    <row r="5" spans="1:3" ht="12.75">
      <c r="A5" s="3"/>
      <c r="B5" s="52"/>
      <c r="C5" s="52"/>
    </row>
    <row r="6" spans="1:3" ht="12.75">
      <c r="A6" s="3"/>
      <c r="B6" s="68" t="s">
        <v>248</v>
      </c>
      <c r="C6" s="68" t="s">
        <v>249</v>
      </c>
    </row>
    <row r="7" spans="2:3" ht="12.75">
      <c r="B7" s="52" t="s">
        <v>10</v>
      </c>
      <c r="C7" s="52" t="s">
        <v>10</v>
      </c>
    </row>
    <row r="8" spans="2:3" ht="12.75">
      <c r="B8" s="52"/>
      <c r="C8" s="52"/>
    </row>
    <row r="9" spans="1:3" ht="12.75">
      <c r="A9" s="3" t="s">
        <v>68</v>
      </c>
      <c r="B9" s="50">
        <v>1730</v>
      </c>
      <c r="C9" s="50">
        <v>5715</v>
      </c>
    </row>
    <row r="11" spans="1:3" ht="12.75">
      <c r="A11" s="3" t="s">
        <v>82</v>
      </c>
      <c r="B11" s="50">
        <v>-3186</v>
      </c>
      <c r="C11" s="50">
        <v>-3709</v>
      </c>
    </row>
    <row r="12" spans="2:3" ht="12.75">
      <c r="B12" s="69"/>
      <c r="C12" s="69"/>
    </row>
    <row r="13" spans="1:3" ht="12.75">
      <c r="A13" s="3" t="s">
        <v>67</v>
      </c>
      <c r="B13" s="50">
        <v>5078</v>
      </c>
      <c r="C13" s="50">
        <v>408</v>
      </c>
    </row>
    <row r="14" spans="2:3" ht="12.75">
      <c r="B14" s="65"/>
      <c r="C14" s="65"/>
    </row>
    <row r="15" spans="1:3" ht="12.75">
      <c r="A15" s="3" t="s">
        <v>40</v>
      </c>
      <c r="B15" s="50">
        <f>SUM(B9:B13)</f>
        <v>3622</v>
      </c>
      <c r="C15" s="50">
        <f>SUM(C9:C13)</f>
        <v>2414</v>
      </c>
    </row>
    <row r="17" spans="1:3" ht="12.75">
      <c r="A17" s="3" t="s">
        <v>178</v>
      </c>
      <c r="B17" s="50">
        <v>19073</v>
      </c>
      <c r="C17" s="50">
        <v>10621</v>
      </c>
    </row>
    <row r="18" spans="1:3" ht="12.75">
      <c r="A18" s="3" t="s">
        <v>267</v>
      </c>
      <c r="B18" s="57">
        <f>SUM(B15:B17)</f>
        <v>22695</v>
      </c>
      <c r="C18" s="57">
        <f>SUM(C15:C17)</f>
        <v>13035</v>
      </c>
    </row>
    <row r="21" ht="12.75">
      <c r="A21" s="3" t="s">
        <v>39</v>
      </c>
    </row>
    <row r="22" ht="12.75">
      <c r="A22" s="3" t="s">
        <v>199</v>
      </c>
    </row>
    <row r="24" spans="2:3" ht="12.75">
      <c r="B24" s="52" t="s">
        <v>10</v>
      </c>
      <c r="C24" s="52" t="s">
        <v>10</v>
      </c>
    </row>
    <row r="25" spans="1:3" ht="12.75">
      <c r="A25" s="9" t="s">
        <v>251</v>
      </c>
      <c r="B25" s="55">
        <v>2875725</v>
      </c>
      <c r="C25" s="55">
        <v>2691024</v>
      </c>
    </row>
    <row r="26" spans="1:4" ht="12.75">
      <c r="A26" s="9" t="s">
        <v>252</v>
      </c>
      <c r="B26" s="50">
        <v>179066</v>
      </c>
      <c r="C26" s="55">
        <v>179066</v>
      </c>
      <c r="D26" s="2"/>
    </row>
    <row r="27" ht="12.75">
      <c r="D27" s="2"/>
    </row>
  </sheetData>
  <sheetProtection/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0"/>
  <sheetViews>
    <sheetView tabSelected="1" zoomScalePageLayoutView="0" workbookViewId="0" topLeftCell="A122">
      <selection activeCell="F134" sqref="F134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2.57421875" style="0" customWidth="1"/>
    <col min="8" max="8" width="11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128</v>
      </c>
      <c r="H2" s="8" t="s">
        <v>105</v>
      </c>
    </row>
    <row r="3" ht="12.75">
      <c r="A3" s="3" t="s">
        <v>245</v>
      </c>
    </row>
    <row r="5" spans="1:2" ht="12.75">
      <c r="A5" s="6">
        <v>1</v>
      </c>
      <c r="B5" s="3" t="s">
        <v>70</v>
      </c>
    </row>
    <row r="6" ht="12.75">
      <c r="B6" t="s">
        <v>74</v>
      </c>
    </row>
    <row r="7" ht="12.75">
      <c r="B7" t="s">
        <v>123</v>
      </c>
    </row>
    <row r="8" ht="12.75">
      <c r="B8" t="s">
        <v>124</v>
      </c>
    </row>
    <row r="10" ht="12.75">
      <c r="B10" t="s">
        <v>75</v>
      </c>
    </row>
    <row r="11" ht="12.75">
      <c r="B11" t="s">
        <v>201</v>
      </c>
    </row>
    <row r="13" ht="12.75">
      <c r="B13" t="s">
        <v>125</v>
      </c>
    </row>
    <row r="14" ht="12.75">
      <c r="B14" t="s">
        <v>126</v>
      </c>
    </row>
    <row r="15" spans="2:9" ht="12.75">
      <c r="B15" s="9" t="s">
        <v>127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202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129</v>
      </c>
    </row>
    <row r="19" ht="12.75">
      <c r="B19" t="s">
        <v>130</v>
      </c>
    </row>
    <row r="20" ht="12.75">
      <c r="B20" t="s">
        <v>221</v>
      </c>
    </row>
    <row r="21" ht="12.75">
      <c r="B21" t="s">
        <v>222</v>
      </c>
    </row>
    <row r="22" ht="12.75">
      <c r="B22" t="s">
        <v>223</v>
      </c>
    </row>
    <row r="24" spans="2:3" ht="12.75">
      <c r="B24" t="s">
        <v>224</v>
      </c>
      <c r="C24" t="s">
        <v>230</v>
      </c>
    </row>
    <row r="25" spans="2:3" ht="12.75">
      <c r="B25" t="s">
        <v>225</v>
      </c>
      <c r="C25" t="s">
        <v>231</v>
      </c>
    </row>
    <row r="26" spans="2:3" ht="12.75">
      <c r="B26" t="s">
        <v>226</v>
      </c>
      <c r="C26" t="s">
        <v>15</v>
      </c>
    </row>
    <row r="27" spans="2:3" ht="12.75">
      <c r="B27" t="s">
        <v>227</v>
      </c>
      <c r="C27" t="s">
        <v>232</v>
      </c>
    </row>
    <row r="29" ht="12.75">
      <c r="B29" t="s">
        <v>229</v>
      </c>
    </row>
    <row r="30" ht="12.75">
      <c r="B30" t="s">
        <v>228</v>
      </c>
    </row>
    <row r="33" spans="1:2" ht="12.75">
      <c r="A33" s="6">
        <v>3</v>
      </c>
      <c r="B33" s="3" t="s">
        <v>48</v>
      </c>
    </row>
    <row r="34" ht="12.75">
      <c r="B34" t="s">
        <v>49</v>
      </c>
    </row>
    <row r="35" ht="12.75">
      <c r="B35" t="s">
        <v>202</v>
      </c>
    </row>
    <row r="37" spans="1:2" ht="12.75">
      <c r="A37" s="6">
        <v>4</v>
      </c>
      <c r="B37" s="3" t="s">
        <v>46</v>
      </c>
    </row>
    <row r="38" ht="12.75">
      <c r="B38" t="s">
        <v>185</v>
      </c>
    </row>
    <row r="39" ht="12.75">
      <c r="B39" t="s">
        <v>57</v>
      </c>
    </row>
    <row r="46" ht="12.75">
      <c r="A46" s="6" t="s">
        <v>0</v>
      </c>
    </row>
    <row r="47" spans="1:8" ht="12.75">
      <c r="A47" s="6" t="s">
        <v>128</v>
      </c>
      <c r="H47" s="8" t="s">
        <v>106</v>
      </c>
    </row>
    <row r="48" ht="12.75">
      <c r="A48" s="3" t="s">
        <v>245</v>
      </c>
    </row>
    <row r="51" spans="1:2" ht="12.75">
      <c r="A51" s="20">
        <v>5</v>
      </c>
      <c r="B51" s="3" t="s">
        <v>50</v>
      </c>
    </row>
    <row r="52" spans="1:2" s="9" customFormat="1" ht="12.75">
      <c r="A52" s="16"/>
      <c r="B52" s="9" t="s">
        <v>183</v>
      </c>
    </row>
    <row r="53" spans="1:2" s="9" customFormat="1" ht="12.75">
      <c r="A53" s="16"/>
      <c r="B53" s="9" t="s">
        <v>184</v>
      </c>
    </row>
    <row r="54" s="9" customFormat="1" ht="12.75">
      <c r="A54" s="16"/>
    </row>
    <row r="55" spans="1:2" ht="12.75">
      <c r="A55" s="6">
        <v>6</v>
      </c>
      <c r="B55" s="3" t="s">
        <v>51</v>
      </c>
    </row>
    <row r="56" ht="12.75">
      <c r="B56" t="s">
        <v>52</v>
      </c>
    </row>
    <row r="57" ht="12.75">
      <c r="B57" t="s">
        <v>53</v>
      </c>
    </row>
    <row r="59" spans="1:2" ht="12.75">
      <c r="A59" s="6">
        <v>7</v>
      </c>
      <c r="B59" s="3" t="s">
        <v>16</v>
      </c>
    </row>
    <row r="60" ht="12.75">
      <c r="B60" s="9" t="s">
        <v>194</v>
      </c>
    </row>
    <row r="61" ht="12.75">
      <c r="B61" s="9"/>
    </row>
    <row r="62" ht="12.75">
      <c r="B62" s="9"/>
    </row>
    <row r="63" spans="1:8" ht="12.75">
      <c r="A63" s="6">
        <v>8</v>
      </c>
      <c r="B63" s="3" t="s">
        <v>41</v>
      </c>
      <c r="G63" s="100"/>
      <c r="H63" s="100"/>
    </row>
    <row r="64" spans="2:8" ht="12.75">
      <c r="B64" s="9" t="s">
        <v>195</v>
      </c>
      <c r="G64" s="28"/>
      <c r="H64" s="29"/>
    </row>
    <row r="65" spans="2:8" ht="12.75">
      <c r="B65" s="9"/>
      <c r="G65" s="28"/>
      <c r="H65" s="29"/>
    </row>
    <row r="66" spans="2:8" ht="12.75">
      <c r="B66" s="9"/>
      <c r="G66" s="28"/>
      <c r="H66" s="29"/>
    </row>
    <row r="67" spans="1:8" ht="12.75">
      <c r="A67" s="6">
        <v>9</v>
      </c>
      <c r="B67" s="3" t="s">
        <v>172</v>
      </c>
      <c r="G67" s="28"/>
      <c r="H67" s="29"/>
    </row>
    <row r="68" spans="7:8" ht="12.75">
      <c r="G68" s="66"/>
      <c r="H68" s="29"/>
    </row>
    <row r="69" spans="2:8" ht="12.75">
      <c r="B69" t="s">
        <v>173</v>
      </c>
      <c r="G69" s="8" t="s">
        <v>10</v>
      </c>
      <c r="H69" s="29"/>
    </row>
    <row r="70" spans="2:8" ht="12.75">
      <c r="B70" t="s">
        <v>11</v>
      </c>
      <c r="G70" s="52">
        <v>2621</v>
      </c>
      <c r="H70" s="75"/>
    </row>
    <row r="71" spans="7:8" ht="12.75">
      <c r="G71" s="52"/>
      <c r="H71" s="75"/>
    </row>
    <row r="72" spans="1:2" ht="12.75">
      <c r="A72" s="6">
        <v>10</v>
      </c>
      <c r="B72" s="3" t="s">
        <v>11</v>
      </c>
    </row>
    <row r="73" ht="12.75">
      <c r="B73" t="s">
        <v>241</v>
      </c>
    </row>
    <row r="74" ht="12.75">
      <c r="B74" t="s">
        <v>242</v>
      </c>
    </row>
    <row r="76" spans="1:2" ht="12.75">
      <c r="A76" s="6">
        <v>11</v>
      </c>
      <c r="B76" s="3" t="s">
        <v>54</v>
      </c>
    </row>
    <row r="77" ht="12.75">
      <c r="B77" t="s">
        <v>59</v>
      </c>
    </row>
    <row r="78" ht="12.75">
      <c r="B78" t="s">
        <v>253</v>
      </c>
    </row>
    <row r="79" ht="12.75">
      <c r="B79" t="s">
        <v>60</v>
      </c>
    </row>
    <row r="81" spans="1:2" ht="12.75">
      <c r="A81" s="6">
        <v>12</v>
      </c>
      <c r="B81" s="3" t="s">
        <v>45</v>
      </c>
    </row>
    <row r="82" ht="12.75">
      <c r="B82" s="9" t="s">
        <v>186</v>
      </c>
    </row>
    <row r="83" spans="7:8" ht="12.75">
      <c r="G83" s="52"/>
      <c r="H83" s="75"/>
    </row>
    <row r="84" spans="7:8" ht="12.75">
      <c r="G84" s="52"/>
      <c r="H84" s="75"/>
    </row>
    <row r="85" spans="7:8" ht="12.75">
      <c r="G85" s="52"/>
      <c r="H85" s="75"/>
    </row>
    <row r="86" spans="7:8" ht="12.75">
      <c r="G86" s="52"/>
      <c r="H86" s="75"/>
    </row>
    <row r="87" spans="7:8" ht="12.75">
      <c r="G87" s="52"/>
      <c r="H87" s="75"/>
    </row>
    <row r="88" spans="7:8" ht="12.75">
      <c r="G88" s="52"/>
      <c r="H88" s="75"/>
    </row>
    <row r="89" spans="6:8" ht="12.75">
      <c r="F89" s="67"/>
      <c r="G89" s="67"/>
      <c r="H89" s="29"/>
    </row>
    <row r="90" spans="2:8" ht="12.75">
      <c r="B90" s="9"/>
      <c r="G90" s="28"/>
      <c r="H90" s="29"/>
    </row>
    <row r="91" spans="2:8" ht="12.75">
      <c r="B91" s="9"/>
      <c r="G91" s="28"/>
      <c r="H91" s="29"/>
    </row>
    <row r="92" ht="12.75">
      <c r="A92" s="6" t="s">
        <v>0</v>
      </c>
    </row>
    <row r="93" spans="1:8" ht="12.75">
      <c r="A93" s="6" t="s">
        <v>128</v>
      </c>
      <c r="H93" s="8" t="s">
        <v>107</v>
      </c>
    </row>
    <row r="94" ht="12.75">
      <c r="A94" s="3" t="s">
        <v>245</v>
      </c>
    </row>
    <row r="95" spans="7:8" ht="12.75">
      <c r="G95" s="28"/>
      <c r="H95" s="29"/>
    </row>
    <row r="96" spans="1:2" ht="12.75">
      <c r="A96" s="6">
        <v>13</v>
      </c>
      <c r="B96" s="3" t="s">
        <v>13</v>
      </c>
    </row>
    <row r="97" ht="12.75">
      <c r="B97" t="s">
        <v>14</v>
      </c>
    </row>
    <row r="98" ht="12.75">
      <c r="B98" t="s">
        <v>58</v>
      </c>
    </row>
    <row r="99" spans="7:8" ht="12.75">
      <c r="G99" s="100"/>
      <c r="H99" s="100"/>
    </row>
    <row r="100" spans="1:8" s="50" customFormat="1" ht="12.75">
      <c r="A100" s="48"/>
      <c r="B100" s="49" t="s">
        <v>248</v>
      </c>
      <c r="D100" s="63" t="s">
        <v>171</v>
      </c>
      <c r="E100" s="64" t="s">
        <v>170</v>
      </c>
      <c r="F100" s="64" t="s">
        <v>148</v>
      </c>
      <c r="G100" s="64" t="s">
        <v>150</v>
      </c>
      <c r="H100" s="64" t="s">
        <v>151</v>
      </c>
    </row>
    <row r="101" spans="1:8" s="50" customFormat="1" ht="12.75">
      <c r="A101" s="48"/>
      <c r="D101" s="64"/>
      <c r="E101" s="64"/>
      <c r="F101" s="64" t="s">
        <v>149</v>
      </c>
      <c r="G101" s="64"/>
      <c r="H101" s="64"/>
    </row>
    <row r="102" spans="1:8" s="50" customFormat="1" ht="12.75">
      <c r="A102" s="48"/>
      <c r="B102" s="54" t="s">
        <v>15</v>
      </c>
      <c r="D102" s="52" t="s">
        <v>10</v>
      </c>
      <c r="E102" s="52" t="s">
        <v>10</v>
      </c>
      <c r="F102" s="52" t="s">
        <v>10</v>
      </c>
      <c r="G102" s="52" t="s">
        <v>10</v>
      </c>
      <c r="H102" s="52" t="s">
        <v>10</v>
      </c>
    </row>
    <row r="103" spans="1:8" s="50" customFormat="1" ht="12.75">
      <c r="A103" s="48"/>
      <c r="B103" s="50" t="s">
        <v>155</v>
      </c>
      <c r="C103" s="55"/>
      <c r="D103" s="55">
        <v>50597</v>
      </c>
      <c r="E103" s="55">
        <v>22775</v>
      </c>
      <c r="F103" s="55">
        <v>8</v>
      </c>
      <c r="G103" s="56">
        <v>0</v>
      </c>
      <c r="H103" s="51">
        <f>SUM(D103:G103)</f>
        <v>73380</v>
      </c>
    </row>
    <row r="104" spans="1:8" s="50" customFormat="1" ht="12.75">
      <c r="A104" s="48"/>
      <c r="B104" s="55" t="s">
        <v>152</v>
      </c>
      <c r="C104" s="55"/>
      <c r="D104" s="55"/>
      <c r="E104" s="55"/>
      <c r="F104" s="55"/>
      <c r="G104" s="56"/>
      <c r="H104" s="56"/>
    </row>
    <row r="105" spans="1:8" s="50" customFormat="1" ht="12.75">
      <c r="A105" s="48"/>
      <c r="B105" s="55" t="s">
        <v>153</v>
      </c>
      <c r="C105" s="55"/>
      <c r="D105" s="57">
        <f>+D103+D104</f>
        <v>50597</v>
      </c>
      <c r="E105" s="57">
        <f>+E103+E104</f>
        <v>22775</v>
      </c>
      <c r="F105" s="57">
        <f>+F103+F104</f>
        <v>8</v>
      </c>
      <c r="G105" s="57">
        <f>+G103+G104</f>
        <v>0</v>
      </c>
      <c r="H105" s="57">
        <f>+H103+H104</f>
        <v>73380</v>
      </c>
    </row>
    <row r="106" spans="1:8" s="50" customFormat="1" ht="12.75">
      <c r="A106" s="48"/>
      <c r="B106" s="55"/>
      <c r="C106" s="55"/>
      <c r="D106" s="55"/>
      <c r="E106" s="55"/>
      <c r="F106" s="55"/>
      <c r="G106" s="56"/>
      <c r="H106" s="56"/>
    </row>
    <row r="107" spans="1:8" s="50" customFormat="1" ht="12.75">
      <c r="A107" s="48"/>
      <c r="B107" s="54" t="s">
        <v>154</v>
      </c>
      <c r="C107" s="55"/>
      <c r="D107" s="76">
        <v>8688</v>
      </c>
      <c r="E107" s="76">
        <v>2924</v>
      </c>
      <c r="F107" s="76">
        <v>169</v>
      </c>
      <c r="G107" s="77">
        <v>0</v>
      </c>
      <c r="H107" s="51">
        <f>SUM(D107:G107)</f>
        <v>11781</v>
      </c>
    </row>
    <row r="108" spans="1:8" s="50" customFormat="1" ht="12.75">
      <c r="A108" s="48"/>
      <c r="G108" s="53"/>
      <c r="H108" s="53"/>
    </row>
    <row r="109" spans="1:8" s="50" customFormat="1" ht="12.75">
      <c r="A109" s="48"/>
      <c r="B109" s="49" t="s">
        <v>249</v>
      </c>
      <c r="D109" s="63" t="s">
        <v>171</v>
      </c>
      <c r="E109" s="64" t="s">
        <v>170</v>
      </c>
      <c r="F109" s="64" t="s">
        <v>148</v>
      </c>
      <c r="G109" s="64" t="s">
        <v>150</v>
      </c>
      <c r="H109" s="64" t="s">
        <v>151</v>
      </c>
    </row>
    <row r="110" spans="1:8" s="50" customFormat="1" ht="12.75">
      <c r="A110" s="48"/>
      <c r="D110" s="64"/>
      <c r="E110" s="64"/>
      <c r="F110" s="64" t="s">
        <v>149</v>
      </c>
      <c r="G110" s="64"/>
      <c r="H110" s="64"/>
    </row>
    <row r="111" spans="1:8" s="50" customFormat="1" ht="12.75">
      <c r="A111" s="48"/>
      <c r="B111" s="54" t="s">
        <v>15</v>
      </c>
      <c r="D111" s="52" t="s">
        <v>10</v>
      </c>
      <c r="E111" s="52" t="s">
        <v>10</v>
      </c>
      <c r="F111" s="52" t="s">
        <v>10</v>
      </c>
      <c r="G111" s="52" t="s">
        <v>10</v>
      </c>
      <c r="H111" s="52" t="s">
        <v>10</v>
      </c>
    </row>
    <row r="112" spans="1:8" s="50" customFormat="1" ht="12.75">
      <c r="A112" s="48"/>
      <c r="B112" s="50" t="s">
        <v>155</v>
      </c>
      <c r="C112" s="55"/>
      <c r="D112" s="55">
        <v>42768</v>
      </c>
      <c r="E112" s="55">
        <v>17137</v>
      </c>
      <c r="F112" s="55">
        <v>1486</v>
      </c>
      <c r="G112" s="56">
        <v>0</v>
      </c>
      <c r="H112" s="51">
        <f>SUM(D112:G112)</f>
        <v>61391</v>
      </c>
    </row>
    <row r="113" spans="1:8" s="50" customFormat="1" ht="12.75">
      <c r="A113" s="48"/>
      <c r="B113" s="55" t="s">
        <v>152</v>
      </c>
      <c r="C113" s="55"/>
      <c r="D113" s="55"/>
      <c r="E113" s="55"/>
      <c r="F113" s="55"/>
      <c r="G113" s="56"/>
      <c r="H113" s="56"/>
    </row>
    <row r="114" spans="1:8" s="50" customFormat="1" ht="12.75">
      <c r="A114" s="48"/>
      <c r="B114" s="55" t="s">
        <v>153</v>
      </c>
      <c r="C114" s="55"/>
      <c r="D114" s="57">
        <f>+D112+D113</f>
        <v>42768</v>
      </c>
      <c r="E114" s="57">
        <f>+E112+E113</f>
        <v>17137</v>
      </c>
      <c r="F114" s="57">
        <f>+F112+F113</f>
        <v>1486</v>
      </c>
      <c r="G114" s="57">
        <f>+G112+G113</f>
        <v>0</v>
      </c>
      <c r="H114" s="57">
        <f>+H112+H113</f>
        <v>61391</v>
      </c>
    </row>
    <row r="115" spans="1:8" s="50" customFormat="1" ht="12.75">
      <c r="A115" s="48"/>
      <c r="B115" s="55"/>
      <c r="C115" s="55"/>
      <c r="D115" s="55"/>
      <c r="E115" s="55"/>
      <c r="F115" s="55"/>
      <c r="G115" s="56"/>
      <c r="H115" s="56"/>
    </row>
    <row r="116" spans="1:8" s="50" customFormat="1" ht="12.75">
      <c r="A116" s="48"/>
      <c r="B116" s="54" t="s">
        <v>154</v>
      </c>
      <c r="C116" s="55"/>
      <c r="D116" s="76">
        <v>6163</v>
      </c>
      <c r="E116" s="76">
        <v>2401</v>
      </c>
      <c r="F116" s="76">
        <v>265</v>
      </c>
      <c r="G116" s="77">
        <v>0</v>
      </c>
      <c r="H116" s="51">
        <f>SUM(D116:G116)</f>
        <v>8829</v>
      </c>
    </row>
    <row r="117" spans="7:8" ht="12.75">
      <c r="G117" s="38"/>
      <c r="H117" s="38"/>
    </row>
    <row r="119" ht="12.75">
      <c r="B119" s="9"/>
    </row>
    <row r="120" spans="1:2" ht="12.75">
      <c r="A120" s="6">
        <v>14</v>
      </c>
      <c r="B120" s="3" t="s">
        <v>47</v>
      </c>
    </row>
    <row r="121" ht="12.75">
      <c r="B121" t="s">
        <v>62</v>
      </c>
    </row>
    <row r="122" ht="12.75">
      <c r="B122" t="s">
        <v>272</v>
      </c>
    </row>
    <row r="123" ht="12.75">
      <c r="B123" s="9" t="s">
        <v>276</v>
      </c>
    </row>
    <row r="124" ht="12.75">
      <c r="B124" s="9" t="s">
        <v>275</v>
      </c>
    </row>
    <row r="126" spans="2:5" ht="12.75">
      <c r="B126" s="3" t="s">
        <v>188</v>
      </c>
      <c r="E126" s="8"/>
    </row>
    <row r="127" spans="2:5" ht="12.75">
      <c r="B127" t="s">
        <v>189</v>
      </c>
      <c r="E127" s="87" t="s">
        <v>274</v>
      </c>
    </row>
    <row r="128" spans="2:5" ht="12.75">
      <c r="B128" t="s">
        <v>196</v>
      </c>
      <c r="E128" s="87" t="s">
        <v>273</v>
      </c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3" ht="12.75">
      <c r="A143" s="6" t="s">
        <v>0</v>
      </c>
    </row>
    <row r="144" spans="1:8" ht="12.75">
      <c r="A144" s="6" t="s">
        <v>128</v>
      </c>
      <c r="H144" s="8" t="s">
        <v>108</v>
      </c>
    </row>
    <row r="145" ht="12.75">
      <c r="A145" s="3" t="s">
        <v>245</v>
      </c>
    </row>
    <row r="147" spans="1:2" ht="12.75">
      <c r="A147" s="6">
        <v>15</v>
      </c>
      <c r="B147" s="3" t="s">
        <v>17</v>
      </c>
    </row>
    <row r="148" ht="12.75">
      <c r="B148" s="9" t="s">
        <v>255</v>
      </c>
    </row>
    <row r="149" ht="12.75">
      <c r="B149" s="9" t="s">
        <v>254</v>
      </c>
    </row>
    <row r="150" ht="12.75">
      <c r="B150" s="9"/>
    </row>
    <row r="151" ht="12.75">
      <c r="B151" s="9" t="s">
        <v>268</v>
      </c>
    </row>
    <row r="152" ht="12.75">
      <c r="B152" s="9" t="s">
        <v>266</v>
      </c>
    </row>
    <row r="153" ht="12.75">
      <c r="B153" s="9"/>
    </row>
    <row r="154" spans="1:2" ht="12.75">
      <c r="A154"/>
      <c r="B154" s="9"/>
    </row>
    <row r="155" spans="1:2" ht="12.75">
      <c r="A155" s="6">
        <v>16</v>
      </c>
      <c r="B155" s="3" t="s">
        <v>18</v>
      </c>
    </row>
    <row r="156" ht="12.75">
      <c r="B156" s="9" t="s">
        <v>269</v>
      </c>
    </row>
    <row r="157" ht="12.75">
      <c r="B157" s="9" t="s">
        <v>256</v>
      </c>
    </row>
    <row r="158" ht="12.75">
      <c r="B158" s="9"/>
    </row>
    <row r="159" ht="12.75">
      <c r="B159" s="9"/>
    </row>
    <row r="160" spans="1:2" ht="12.75">
      <c r="A160" s="6">
        <v>17</v>
      </c>
      <c r="B160" s="3" t="s">
        <v>132</v>
      </c>
    </row>
    <row r="161" ht="12.75">
      <c r="B161" s="9" t="s">
        <v>79</v>
      </c>
    </row>
    <row r="162" ht="12.75">
      <c r="B162" s="9" t="s">
        <v>204</v>
      </c>
    </row>
    <row r="163" ht="12.75">
      <c r="B163" s="9"/>
    </row>
    <row r="164" spans="1:2" ht="12.75">
      <c r="A164" s="6">
        <v>18</v>
      </c>
      <c r="B164" s="3" t="s">
        <v>56</v>
      </c>
    </row>
    <row r="165" ht="12.75">
      <c r="B165" t="s">
        <v>91</v>
      </c>
    </row>
    <row r="167" spans="1:7" ht="12.75">
      <c r="A167" s="6">
        <v>19</v>
      </c>
      <c r="B167" s="3" t="s">
        <v>23</v>
      </c>
      <c r="D167" s="100" t="s">
        <v>89</v>
      </c>
      <c r="E167" s="100"/>
      <c r="F167" s="100" t="s">
        <v>257</v>
      </c>
      <c r="G167" s="100"/>
    </row>
    <row r="168" spans="4:7" ht="12.75">
      <c r="D168" s="59" t="s">
        <v>248</v>
      </c>
      <c r="E168" s="59" t="s">
        <v>249</v>
      </c>
      <c r="F168" s="59" t="s">
        <v>248</v>
      </c>
      <c r="G168" s="59" t="s">
        <v>258</v>
      </c>
    </row>
    <row r="169" spans="4:7" ht="12.75">
      <c r="D169" s="8" t="s">
        <v>10</v>
      </c>
      <c r="E169" s="8" t="s">
        <v>10</v>
      </c>
      <c r="F169" s="8" t="s">
        <v>10</v>
      </c>
      <c r="G169" s="8" t="s">
        <v>10</v>
      </c>
    </row>
    <row r="170" spans="4:7" ht="12.75">
      <c r="D170" s="2"/>
      <c r="E170" s="2"/>
      <c r="F170" s="2"/>
      <c r="G170" s="2"/>
    </row>
    <row r="171" spans="2:7" ht="12.75">
      <c r="B171" t="s">
        <v>161</v>
      </c>
      <c r="D171" s="2">
        <v>2220</v>
      </c>
      <c r="E171" s="2">
        <v>962</v>
      </c>
      <c r="F171" s="2">
        <v>3207</v>
      </c>
      <c r="G171" s="2">
        <v>1698</v>
      </c>
    </row>
    <row r="172" spans="2:7" ht="12.75">
      <c r="B172" t="s">
        <v>162</v>
      </c>
      <c r="D172" s="10">
        <v>0</v>
      </c>
      <c r="E172" s="10">
        <v>0</v>
      </c>
      <c r="F172" s="10">
        <v>0</v>
      </c>
      <c r="G172" s="10">
        <v>0</v>
      </c>
    </row>
    <row r="173" spans="4:7" ht="12.75">
      <c r="D173" s="4">
        <f>SUM(D171:D172)</f>
        <v>2220</v>
      </c>
      <c r="E173" s="4">
        <f>SUM(E171:E172)</f>
        <v>962</v>
      </c>
      <c r="F173" s="4">
        <f>SUM(F171:F172)</f>
        <v>3207</v>
      </c>
      <c r="G173" s="4">
        <f>SUM(G171:G172)</f>
        <v>1698</v>
      </c>
    </row>
    <row r="174" spans="5:8" ht="12.75">
      <c r="E174" s="10"/>
      <c r="F174" s="10"/>
      <c r="G174" s="10"/>
      <c r="H174" s="10"/>
    </row>
    <row r="175" ht="12.75">
      <c r="B175" s="9" t="s">
        <v>270</v>
      </c>
    </row>
    <row r="176" ht="12.75">
      <c r="B176" s="9"/>
    </row>
    <row r="177" spans="1:2" ht="12.75">
      <c r="A177" s="6">
        <v>20</v>
      </c>
      <c r="B177" s="3" t="s">
        <v>42</v>
      </c>
    </row>
    <row r="178" ht="12.75">
      <c r="B178" t="s">
        <v>72</v>
      </c>
    </row>
    <row r="180" spans="1:2" ht="12.75">
      <c r="A180" s="6">
        <v>21</v>
      </c>
      <c r="B180" s="3" t="s">
        <v>61</v>
      </c>
    </row>
    <row r="181" ht="12.75">
      <c r="B181" t="s">
        <v>73</v>
      </c>
    </row>
    <row r="182" ht="12.75">
      <c r="B182" t="s">
        <v>243</v>
      </c>
    </row>
    <row r="183" ht="12.75">
      <c r="B183" t="s">
        <v>244</v>
      </c>
    </row>
    <row r="185" spans="1:2" ht="12.75">
      <c r="A185" s="6">
        <v>22</v>
      </c>
      <c r="B185" s="3" t="s">
        <v>43</v>
      </c>
    </row>
    <row r="186" ht="12.75">
      <c r="B186" t="s">
        <v>77</v>
      </c>
    </row>
    <row r="187" ht="12.75">
      <c r="B187" t="s">
        <v>78</v>
      </c>
    </row>
    <row r="188" ht="12.75">
      <c r="B188" s="9"/>
    </row>
    <row r="190" ht="12.75">
      <c r="A190" s="6" t="s">
        <v>0</v>
      </c>
    </row>
    <row r="191" spans="1:8" ht="12.75">
      <c r="A191" s="6" t="s">
        <v>128</v>
      </c>
      <c r="H191" s="8" t="s">
        <v>109</v>
      </c>
    </row>
    <row r="192" ht="12.75">
      <c r="A192" s="3" t="s">
        <v>245</v>
      </c>
    </row>
    <row r="193" spans="1:8" ht="12.75">
      <c r="A193" s="3"/>
      <c r="H193" s="1"/>
    </row>
    <row r="194" spans="1:2" ht="12.75">
      <c r="A194" s="6">
        <v>23</v>
      </c>
      <c r="B194" s="3" t="s">
        <v>44</v>
      </c>
    </row>
    <row r="195" spans="5:6" ht="12.75">
      <c r="E195" s="8" t="s">
        <v>271</v>
      </c>
      <c r="F195" s="8" t="s">
        <v>192</v>
      </c>
    </row>
    <row r="196" spans="2:6" ht="12.75">
      <c r="B196" s="3" t="s">
        <v>19</v>
      </c>
      <c r="E196" s="8" t="s">
        <v>10</v>
      </c>
      <c r="F196" s="8" t="s">
        <v>10</v>
      </c>
    </row>
    <row r="197" spans="2:6" ht="12.75">
      <c r="B197" t="s">
        <v>205</v>
      </c>
      <c r="E197" s="2">
        <v>19396</v>
      </c>
      <c r="F197" s="2">
        <v>15203</v>
      </c>
    </row>
    <row r="198" spans="2:6" ht="12.75">
      <c r="B198" t="s">
        <v>206</v>
      </c>
      <c r="E198" s="35">
        <v>0</v>
      </c>
      <c r="F198" s="35">
        <v>1190</v>
      </c>
    </row>
    <row r="199" spans="2:6" ht="12.75">
      <c r="B199" t="s">
        <v>207</v>
      </c>
      <c r="E199" s="2">
        <v>222</v>
      </c>
      <c r="F199" s="2">
        <v>201</v>
      </c>
    </row>
    <row r="200" spans="2:6" ht="12.75">
      <c r="B200" t="s">
        <v>208</v>
      </c>
      <c r="E200" s="2">
        <v>2610</v>
      </c>
      <c r="F200" s="2">
        <v>2610</v>
      </c>
    </row>
    <row r="201" spans="5:6" ht="12.75">
      <c r="E201" s="4">
        <f>SUM(E197:E200)</f>
        <v>22228</v>
      </c>
      <c r="F201" s="4">
        <f>SUM(F197:F200)</f>
        <v>19204</v>
      </c>
    </row>
    <row r="202" spans="2:6" ht="12.75">
      <c r="B202" s="3" t="s">
        <v>20</v>
      </c>
      <c r="E202" s="2"/>
      <c r="F202" s="2"/>
    </row>
    <row r="203" spans="2:6" ht="12.75">
      <c r="B203" t="s">
        <v>207</v>
      </c>
      <c r="E203" s="2">
        <v>344</v>
      </c>
      <c r="F203" s="2">
        <v>228</v>
      </c>
    </row>
    <row r="204" spans="2:6" ht="12.75">
      <c r="B204" t="s">
        <v>208</v>
      </c>
      <c r="E204" s="2">
        <v>10114</v>
      </c>
      <c r="F204" s="2">
        <v>11572</v>
      </c>
    </row>
    <row r="205" spans="5:6" ht="12.75">
      <c r="E205" s="4">
        <f>SUM(E203:E204)</f>
        <v>10458</v>
      </c>
      <c r="F205" s="4">
        <f>SUM(F203:F204)</f>
        <v>11800</v>
      </c>
    </row>
    <row r="206" spans="2:6" ht="12.75">
      <c r="B206" s="3" t="s">
        <v>5</v>
      </c>
      <c r="E206" s="19">
        <f>+E201+E205</f>
        <v>32686</v>
      </c>
      <c r="F206" s="19">
        <f>+F201+F205</f>
        <v>31004</v>
      </c>
    </row>
    <row r="207" spans="2:8" ht="12.75">
      <c r="B207" s="3"/>
      <c r="G207" s="10"/>
      <c r="H207" s="10"/>
    </row>
    <row r="208" spans="1:8" s="9" customFormat="1" ht="12.75">
      <c r="A208" s="16"/>
      <c r="B208" s="9" t="s">
        <v>233</v>
      </c>
      <c r="G208" s="17"/>
      <c r="H208" s="17"/>
    </row>
    <row r="209" spans="1:8" s="9" customFormat="1" ht="12.75">
      <c r="A209" s="16"/>
      <c r="B209" s="9" t="s">
        <v>169</v>
      </c>
      <c r="G209" s="17"/>
      <c r="H209" s="17"/>
    </row>
    <row r="210" spans="1:8" s="9" customFormat="1" ht="12.75">
      <c r="A210" s="16"/>
      <c r="G210" s="17"/>
      <c r="H210" s="17"/>
    </row>
    <row r="211" spans="1:8" s="9" customFormat="1" ht="12.75">
      <c r="A211" s="16"/>
      <c r="C211" s="8"/>
      <c r="D211" s="8" t="s">
        <v>86</v>
      </c>
      <c r="E211" s="8" t="s">
        <v>90</v>
      </c>
      <c r="G211" s="17"/>
      <c r="H211" s="17"/>
    </row>
    <row r="212" spans="1:8" s="9" customFormat="1" ht="12.75">
      <c r="A212" s="16"/>
      <c r="B212" s="3" t="s">
        <v>83</v>
      </c>
      <c r="C212" s="15">
        <v>3163687</v>
      </c>
      <c r="D212" s="32">
        <v>3.265</v>
      </c>
      <c r="E212" s="15">
        <f>+C212*D212</f>
        <v>10329438.055</v>
      </c>
      <c r="G212" s="17"/>
      <c r="H212" s="17"/>
    </row>
    <row r="213" spans="1:8" s="9" customFormat="1" ht="12.75">
      <c r="A213" s="16"/>
      <c r="B213" s="3" t="s">
        <v>84</v>
      </c>
      <c r="C213" s="15">
        <v>412354</v>
      </c>
      <c r="D213" s="32">
        <v>5.1454</v>
      </c>
      <c r="E213" s="15">
        <f>+C213*D213</f>
        <v>2121726.2716</v>
      </c>
      <c r="G213" s="17"/>
      <c r="H213" s="17"/>
    </row>
    <row r="214" spans="1:8" s="9" customFormat="1" ht="12.75">
      <c r="A214" s="16"/>
      <c r="B214" s="3" t="s">
        <v>85</v>
      </c>
      <c r="C214" s="15">
        <v>70750000</v>
      </c>
      <c r="D214" s="32">
        <v>0.0308</v>
      </c>
      <c r="E214" s="15">
        <f>+C214*D214</f>
        <v>2179100</v>
      </c>
      <c r="G214" s="17"/>
      <c r="H214" s="17"/>
    </row>
    <row r="215" spans="1:8" s="9" customFormat="1" ht="12.75">
      <c r="A215" s="16"/>
      <c r="B215" s="3" t="s">
        <v>265</v>
      </c>
      <c r="C215" s="15">
        <v>130500</v>
      </c>
      <c r="D215" s="32">
        <v>6.5065</v>
      </c>
      <c r="E215" s="15">
        <f>+C215*D215</f>
        <v>849098.25</v>
      </c>
      <c r="G215" s="17"/>
      <c r="H215" s="17"/>
    </row>
    <row r="216" spans="1:8" s="9" customFormat="1" ht="12.75">
      <c r="A216" s="16"/>
      <c r="B216" s="3"/>
      <c r="C216" s="15"/>
      <c r="D216" s="32"/>
      <c r="E216" s="15"/>
      <c r="G216" s="17"/>
      <c r="H216" s="17"/>
    </row>
    <row r="217" spans="1:8" s="9" customFormat="1" ht="12.75">
      <c r="A217" s="16"/>
      <c r="B217" s="3"/>
      <c r="C217" s="15"/>
      <c r="D217" s="32"/>
      <c r="E217" s="15"/>
      <c r="G217" s="17"/>
      <c r="H217" s="17"/>
    </row>
    <row r="218" spans="1:8" s="9" customFormat="1" ht="12.75">
      <c r="A218" s="6">
        <v>24</v>
      </c>
      <c r="B218" s="3" t="s">
        <v>234</v>
      </c>
      <c r="C218" s="15"/>
      <c r="D218" s="32"/>
      <c r="E218" s="15"/>
      <c r="G218" s="17"/>
      <c r="H218" s="17"/>
    </row>
    <row r="219" spans="1:8" s="9" customFormat="1" ht="12.75">
      <c r="A219" s="16"/>
      <c r="B219" s="9" t="s">
        <v>259</v>
      </c>
      <c r="C219" s="15"/>
      <c r="D219" s="32"/>
      <c r="E219" s="15"/>
      <c r="G219" s="17"/>
      <c r="H219" s="17"/>
    </row>
    <row r="220" spans="1:8" s="9" customFormat="1" ht="12.75">
      <c r="A220" s="16"/>
      <c r="B220" s="9" t="s">
        <v>209</v>
      </c>
      <c r="C220" s="15"/>
      <c r="D220" s="32"/>
      <c r="E220" s="15"/>
      <c r="G220" s="17"/>
      <c r="H220" s="17"/>
    </row>
    <row r="221" spans="1:8" s="9" customFormat="1" ht="12.75">
      <c r="A221" s="16"/>
      <c r="C221" s="15"/>
      <c r="D221" s="32"/>
      <c r="E221" s="15"/>
      <c r="G221" s="17"/>
      <c r="H221" s="17"/>
    </row>
    <row r="222" spans="1:8" s="9" customFormat="1" ht="12.75">
      <c r="A222" s="16"/>
      <c r="C222" s="15"/>
      <c r="D222" s="32"/>
      <c r="E222" s="15"/>
      <c r="F222" s="80" t="s">
        <v>216</v>
      </c>
      <c r="G222" s="81" t="s">
        <v>218</v>
      </c>
      <c r="H222" s="17"/>
    </row>
    <row r="223" spans="1:8" s="9" customFormat="1" ht="12.75">
      <c r="A223" s="16"/>
      <c r="C223" s="15"/>
      <c r="D223" s="32"/>
      <c r="E223" s="15"/>
      <c r="F223" s="80" t="s">
        <v>217</v>
      </c>
      <c r="G223" s="81" t="s">
        <v>5</v>
      </c>
      <c r="H223" s="17"/>
    </row>
    <row r="224" spans="1:8" s="9" customFormat="1" ht="12.75">
      <c r="A224" s="16"/>
      <c r="C224" s="15"/>
      <c r="D224" s="32"/>
      <c r="E224" s="15"/>
      <c r="G224" s="17"/>
      <c r="H224" s="17"/>
    </row>
    <row r="225" spans="1:8" s="9" customFormat="1" ht="12.75">
      <c r="A225" s="16"/>
      <c r="B225" s="9" t="s">
        <v>210</v>
      </c>
      <c r="C225" s="15"/>
      <c r="D225" s="32"/>
      <c r="E225" s="15"/>
      <c r="F225" s="9" t="s">
        <v>215</v>
      </c>
      <c r="G225" s="17"/>
      <c r="H225" s="17"/>
    </row>
    <row r="226" spans="1:8" s="9" customFormat="1" ht="12.75">
      <c r="A226" s="16"/>
      <c r="C226" s="15"/>
      <c r="D226" s="32"/>
      <c r="E226" s="15"/>
      <c r="G226" s="17"/>
      <c r="H226" s="17"/>
    </row>
    <row r="227" spans="1:8" s="9" customFormat="1" ht="12.75">
      <c r="A227" s="16"/>
      <c r="B227" s="9" t="s">
        <v>211</v>
      </c>
      <c r="F227" s="51">
        <v>444000</v>
      </c>
      <c r="G227" s="51">
        <v>444000</v>
      </c>
      <c r="H227" s="17"/>
    </row>
    <row r="228" spans="1:8" s="9" customFormat="1" ht="12.75">
      <c r="A228" s="16"/>
      <c r="B228" s="9" t="s">
        <v>212</v>
      </c>
      <c r="F228" s="78" t="s">
        <v>203</v>
      </c>
      <c r="G228" s="79" t="s">
        <v>203</v>
      </c>
      <c r="H228" s="17"/>
    </row>
    <row r="229" spans="1:8" s="9" customFormat="1" ht="12.75">
      <c r="A229" s="16"/>
      <c r="B229" s="9" t="s">
        <v>213</v>
      </c>
      <c r="F229" s="51">
        <v>444000</v>
      </c>
      <c r="G229" s="51">
        <v>444000</v>
      </c>
      <c r="H229" s="17"/>
    </row>
    <row r="230" spans="1:8" s="9" customFormat="1" ht="12.75">
      <c r="A230" s="16"/>
      <c r="B230" s="9" t="s">
        <v>214</v>
      </c>
      <c r="F230" s="78" t="s">
        <v>203</v>
      </c>
      <c r="G230" s="79" t="s">
        <v>203</v>
      </c>
      <c r="H230" s="17"/>
    </row>
    <row r="231" spans="1:8" s="9" customFormat="1" ht="12.75">
      <c r="A231" s="16"/>
      <c r="G231" s="17"/>
      <c r="H231" s="17"/>
    </row>
    <row r="232" spans="1:8" s="9" customFormat="1" ht="12.75">
      <c r="A232" s="16"/>
      <c r="B232" s="9" t="s">
        <v>235</v>
      </c>
      <c r="G232" s="17"/>
      <c r="H232" s="17"/>
    </row>
    <row r="233" spans="1:8" s="9" customFormat="1" ht="12.75">
      <c r="A233" s="16"/>
      <c r="B233" s="9" t="s">
        <v>260</v>
      </c>
      <c r="G233" s="17"/>
      <c r="H233" s="17"/>
    </row>
    <row r="234" spans="1:8" s="9" customFormat="1" ht="12.75">
      <c r="A234" s="16"/>
      <c r="B234" s="9" t="s">
        <v>261</v>
      </c>
      <c r="G234" s="17"/>
      <c r="H234" s="17"/>
    </row>
    <row r="235" spans="1:8" s="9" customFormat="1" ht="12.75">
      <c r="A235" s="16"/>
      <c r="B235" s="9" t="s">
        <v>236</v>
      </c>
      <c r="G235" s="17"/>
      <c r="H235" s="17"/>
    </row>
    <row r="236" spans="1:10" s="9" customFormat="1" ht="12.75">
      <c r="A236" s="16"/>
      <c r="B236" s="3"/>
      <c r="C236" s="15"/>
      <c r="D236" s="32"/>
      <c r="E236" s="15"/>
      <c r="G236" s="17"/>
      <c r="H236" s="17"/>
      <c r="J236" s="15"/>
    </row>
    <row r="238" ht="12.75">
      <c r="A238" s="6" t="s">
        <v>0</v>
      </c>
    </row>
    <row r="239" spans="1:8" ht="12.75">
      <c r="A239" s="6" t="s">
        <v>128</v>
      </c>
      <c r="H239" s="8" t="s">
        <v>110</v>
      </c>
    </row>
    <row r="240" ht="12.75">
      <c r="A240" s="3" t="s">
        <v>245</v>
      </c>
    </row>
    <row r="241" spans="1:8" ht="12.75">
      <c r="A241" s="3"/>
      <c r="H241" s="1"/>
    </row>
    <row r="242" spans="1:2" ht="12.75">
      <c r="A242" s="6">
        <v>25</v>
      </c>
      <c r="B242" s="3" t="s">
        <v>21</v>
      </c>
    </row>
    <row r="243" spans="1:2" s="9" customFormat="1" ht="12.75">
      <c r="A243" s="16"/>
      <c r="B243" s="9" t="s">
        <v>112</v>
      </c>
    </row>
    <row r="244" spans="1:2" s="9" customFormat="1" ht="12.75">
      <c r="A244" s="16"/>
      <c r="B244" s="9" t="s">
        <v>262</v>
      </c>
    </row>
    <row r="245" spans="1:2" s="9" customFormat="1" ht="12.75">
      <c r="A245" s="16"/>
      <c r="B245" s="9" t="s">
        <v>113</v>
      </c>
    </row>
    <row r="246" s="9" customFormat="1" ht="12.75">
      <c r="A246" s="16"/>
    </row>
    <row r="247" spans="1:2" s="9" customFormat="1" ht="12.75">
      <c r="A247" s="16"/>
      <c r="B247" s="9" t="s">
        <v>114</v>
      </c>
    </row>
    <row r="248" spans="1:2" s="9" customFormat="1" ht="12.75">
      <c r="A248" s="16"/>
      <c r="B248" s="9" t="s">
        <v>115</v>
      </c>
    </row>
    <row r="249" spans="1:2" s="9" customFormat="1" ht="12.75">
      <c r="A249" s="16"/>
      <c r="B249" s="9" t="s">
        <v>116</v>
      </c>
    </row>
    <row r="250" spans="1:2" s="9" customFormat="1" ht="12.75">
      <c r="A250" s="16"/>
      <c r="B250" s="9" t="s">
        <v>117</v>
      </c>
    </row>
    <row r="251" s="9" customFormat="1" ht="12.75">
      <c r="A251" s="16"/>
    </row>
    <row r="252" s="9" customFormat="1" ht="12.75">
      <c r="A252" s="16"/>
    </row>
    <row r="253" spans="1:2" ht="12.75">
      <c r="A253" s="6">
        <v>26</v>
      </c>
      <c r="B253" s="3" t="s">
        <v>22</v>
      </c>
    </row>
    <row r="254" ht="12.75">
      <c r="B254" t="s">
        <v>63</v>
      </c>
    </row>
    <row r="255" ht="12.75">
      <c r="B255" t="s">
        <v>64</v>
      </c>
    </row>
    <row r="257" spans="1:2" ht="12.75">
      <c r="A257" s="6">
        <v>27</v>
      </c>
      <c r="B257" s="3" t="s">
        <v>179</v>
      </c>
    </row>
    <row r="258" ht="12.75">
      <c r="B258" s="9" t="s">
        <v>263</v>
      </c>
    </row>
    <row r="259" s="9" customFormat="1" ht="12.75">
      <c r="A259" s="16"/>
    </row>
    <row r="260" s="9" customFormat="1" ht="12.75">
      <c r="A260" s="16"/>
    </row>
    <row r="261" s="9" customFormat="1" ht="12.75">
      <c r="A261" s="16"/>
    </row>
    <row r="262" s="9" customFormat="1" ht="12.75">
      <c r="A262" s="16"/>
    </row>
    <row r="263" s="9" customFormat="1" ht="12.75">
      <c r="A263" s="16"/>
    </row>
    <row r="264" spans="1:10" ht="12.75">
      <c r="A264" s="16"/>
      <c r="C264" s="9"/>
      <c r="D264" s="9"/>
      <c r="E264" s="9"/>
      <c r="F264" s="9"/>
      <c r="G264" s="9"/>
      <c r="H264" s="9"/>
      <c r="I264" s="9"/>
      <c r="J264" s="9"/>
    </row>
    <row r="265" s="9" customFormat="1" ht="12.75">
      <c r="A265" s="16"/>
    </row>
    <row r="266" s="9" customFormat="1" ht="12.75">
      <c r="A266" s="16"/>
    </row>
    <row r="267" s="9" customFormat="1" ht="12.75">
      <c r="A267" s="6" t="s">
        <v>0</v>
      </c>
    </row>
    <row r="268" spans="1:8" s="9" customFormat="1" ht="12.75">
      <c r="A268" s="6" t="s">
        <v>128</v>
      </c>
      <c r="H268" s="8" t="s">
        <v>131</v>
      </c>
    </row>
    <row r="269" s="9" customFormat="1" ht="12.75">
      <c r="A269" s="3" t="s">
        <v>245</v>
      </c>
    </row>
    <row r="270" s="9" customFormat="1" ht="12.75">
      <c r="A270" s="16"/>
    </row>
    <row r="271" spans="1:10" s="9" customFormat="1" ht="12.75">
      <c r="A271" s="6">
        <v>28</v>
      </c>
      <c r="B271" s="3" t="s">
        <v>55</v>
      </c>
      <c r="C271"/>
      <c r="D271"/>
      <c r="E271"/>
      <c r="F271"/>
      <c r="G271"/>
      <c r="H271"/>
      <c r="I271"/>
      <c r="J271"/>
    </row>
    <row r="272" spans="1:10" s="9" customFormat="1" ht="12.75">
      <c r="A272" s="6"/>
      <c r="B272" s="3"/>
      <c r="C272"/>
      <c r="D272"/>
      <c r="E272"/>
      <c r="F272"/>
      <c r="G272"/>
      <c r="H272"/>
      <c r="I272"/>
      <c r="J272"/>
    </row>
    <row r="273" spans="1:10" s="9" customFormat="1" ht="12.75">
      <c r="A273" s="6"/>
      <c r="B273" s="3" t="s">
        <v>174</v>
      </c>
      <c r="C273"/>
      <c r="D273"/>
      <c r="E273"/>
      <c r="F273"/>
      <c r="G273"/>
      <c r="H273"/>
      <c r="I273"/>
      <c r="J273"/>
    </row>
    <row r="274" spans="1:10" s="9" customFormat="1" ht="12.75">
      <c r="A274" s="6"/>
      <c r="B274" t="s">
        <v>95</v>
      </c>
      <c r="C274"/>
      <c r="D274"/>
      <c r="E274"/>
      <c r="F274"/>
      <c r="G274"/>
      <c r="H274"/>
      <c r="I274"/>
      <c r="J274"/>
    </row>
    <row r="275" spans="1:10" s="9" customFormat="1" ht="12.75">
      <c r="A275" s="6"/>
      <c r="B275" t="s">
        <v>96</v>
      </c>
      <c r="C275"/>
      <c r="D275"/>
      <c r="E275"/>
      <c r="F275"/>
      <c r="G275"/>
      <c r="H275"/>
      <c r="I275"/>
      <c r="J275"/>
    </row>
    <row r="276" spans="1:10" s="9" customFormat="1" ht="12.75">
      <c r="A276" s="6"/>
      <c r="B276" t="s">
        <v>97</v>
      </c>
      <c r="C276"/>
      <c r="D276"/>
      <c r="E276"/>
      <c r="F276"/>
      <c r="G276"/>
      <c r="H276"/>
      <c r="I276"/>
      <c r="J276"/>
    </row>
    <row r="277" spans="1:10" s="9" customFormat="1" ht="12.75">
      <c r="A277" s="6"/>
      <c r="B277"/>
      <c r="C277"/>
      <c r="D277"/>
      <c r="E277" s="88"/>
      <c r="F277" s="88"/>
      <c r="G277" s="88"/>
      <c r="H277" s="88"/>
      <c r="I277"/>
      <c r="J277"/>
    </row>
    <row r="278" spans="1:10" s="9" customFormat="1" ht="12.75">
      <c r="A278" s="6"/>
      <c r="B278" s="3" t="s">
        <v>264</v>
      </c>
      <c r="C278"/>
      <c r="D278"/>
      <c r="E278" s="3"/>
      <c r="F278" s="3"/>
      <c r="G278" s="3"/>
      <c r="H278" s="3"/>
      <c r="I278" t="s">
        <v>80</v>
      </c>
      <c r="J278"/>
    </row>
    <row r="279" ht="12.75">
      <c r="B279" s="9"/>
    </row>
    <row r="280" spans="1:10" s="9" customFormat="1" ht="12.75">
      <c r="A280" s="6"/>
      <c r="B280" s="3" t="s">
        <v>87</v>
      </c>
      <c r="C280"/>
      <c r="D280"/>
      <c r="E280"/>
      <c r="F280" s="3">
        <v>2008</v>
      </c>
      <c r="G280" s="3">
        <v>2007</v>
      </c>
      <c r="I280"/>
      <c r="J280"/>
    </row>
    <row r="281" spans="1:10" s="9" customFormat="1" ht="12.75">
      <c r="A281" s="6"/>
      <c r="B281" t="s">
        <v>198</v>
      </c>
      <c r="C281"/>
      <c r="D281"/>
      <c r="E281"/>
      <c r="F281" s="2">
        <v>66536600</v>
      </c>
      <c r="G281" s="2">
        <v>65595000</v>
      </c>
      <c r="I281"/>
      <c r="J281"/>
    </row>
    <row r="282" spans="1:10" s="9" customFormat="1" ht="12.75">
      <c r="A282" s="6"/>
      <c r="B282" t="s">
        <v>88</v>
      </c>
      <c r="C282"/>
      <c r="D282"/>
      <c r="E282"/>
      <c r="F282" s="36">
        <v>0</v>
      </c>
      <c r="G282" s="2">
        <v>546450</v>
      </c>
      <c r="I282"/>
      <c r="J282"/>
    </row>
    <row r="283" spans="1:10" s="9" customFormat="1" ht="12.75">
      <c r="A283" s="6"/>
      <c r="B283"/>
      <c r="C283"/>
      <c r="D283"/>
      <c r="E283"/>
      <c r="F283" s="2"/>
      <c r="G283" s="2"/>
      <c r="I283"/>
      <c r="J283"/>
    </row>
    <row r="284" spans="1:10" s="9" customFormat="1" ht="12.75">
      <c r="A284" s="6"/>
      <c r="B284"/>
      <c r="C284"/>
      <c r="D284"/>
      <c r="E284"/>
      <c r="F284" s="4">
        <f>SUM(F281:F282)</f>
        <v>66536600</v>
      </c>
      <c r="G284" s="4">
        <f>SUM(G281:G282)</f>
        <v>66141450</v>
      </c>
      <c r="I284"/>
      <c r="J284" t="s">
        <v>80</v>
      </c>
    </row>
    <row r="285" spans="1:10" s="9" customFormat="1" ht="12.75">
      <c r="A285" s="6"/>
      <c r="B285"/>
      <c r="C285"/>
      <c r="D285"/>
      <c r="E285"/>
      <c r="F285"/>
      <c r="G285"/>
      <c r="H285"/>
      <c r="I285"/>
      <c r="J285"/>
    </row>
    <row r="286" spans="1:10" s="9" customFormat="1" ht="12.75">
      <c r="A286" s="6"/>
      <c r="B286" s="3" t="s">
        <v>175</v>
      </c>
      <c r="C286"/>
      <c r="D286"/>
      <c r="E286"/>
      <c r="F286"/>
      <c r="G286"/>
      <c r="H286"/>
      <c r="I286"/>
      <c r="J286"/>
    </row>
    <row r="287" spans="1:10" s="9" customFormat="1" ht="12.75">
      <c r="A287" s="6"/>
      <c r="B287" t="s">
        <v>98</v>
      </c>
      <c r="C287"/>
      <c r="D287"/>
      <c r="E287"/>
      <c r="F287"/>
      <c r="G287"/>
      <c r="H287"/>
      <c r="I287"/>
      <c r="J287"/>
    </row>
    <row r="288" ht="12.75">
      <c r="B288" t="s">
        <v>96</v>
      </c>
    </row>
    <row r="289" ht="12.75">
      <c r="B289" t="s">
        <v>97</v>
      </c>
    </row>
    <row r="290" spans="1:10" s="9" customFormat="1" ht="12.75">
      <c r="A290" s="6"/>
      <c r="B290"/>
      <c r="C290"/>
      <c r="D290"/>
      <c r="E290" s="88"/>
      <c r="F290" s="88"/>
      <c r="G290" s="88"/>
      <c r="H290" s="88"/>
      <c r="I290"/>
      <c r="J290"/>
    </row>
    <row r="291" spans="1:10" s="9" customFormat="1" ht="12.75">
      <c r="A291" s="6"/>
      <c r="B291" s="3" t="s">
        <v>264</v>
      </c>
      <c r="C291"/>
      <c r="D291"/>
      <c r="E291" s="3"/>
      <c r="F291" s="3"/>
      <c r="G291" s="3"/>
      <c r="H291" s="3"/>
      <c r="I291" t="s">
        <v>80</v>
      </c>
      <c r="J291"/>
    </row>
    <row r="292" spans="2:8" ht="12.75">
      <c r="B292" s="3"/>
      <c r="G292" s="3"/>
      <c r="H292" s="3"/>
    </row>
    <row r="293" spans="2:7" ht="12.75">
      <c r="B293" s="3" t="s">
        <v>100</v>
      </c>
      <c r="F293" s="3">
        <v>2008</v>
      </c>
      <c r="G293" s="3">
        <v>2007</v>
      </c>
    </row>
    <row r="294" spans="2:7" ht="12.75">
      <c r="B294" s="9" t="s">
        <v>101</v>
      </c>
      <c r="F294" s="2">
        <f>+F284</f>
        <v>66536600</v>
      </c>
      <c r="G294" s="2">
        <f>+G284</f>
        <v>66141450</v>
      </c>
    </row>
    <row r="295" spans="1:7" s="9" customFormat="1" ht="12.75">
      <c r="A295" s="16"/>
      <c r="B295" s="9" t="s">
        <v>99</v>
      </c>
      <c r="F295" s="36">
        <v>0</v>
      </c>
      <c r="G295" s="15">
        <v>135962</v>
      </c>
    </row>
    <row r="296" spans="1:7" s="9" customFormat="1" ht="12.75">
      <c r="A296" s="16"/>
      <c r="F296" s="15"/>
      <c r="G296" s="15"/>
    </row>
    <row r="297" spans="1:7" s="9" customFormat="1" ht="12.75">
      <c r="A297" s="16"/>
      <c r="F297" s="18">
        <f>SUM(F294:F296)</f>
        <v>66536600</v>
      </c>
      <c r="G297" s="18">
        <f>SUM(G294:G296)</f>
        <v>66277412</v>
      </c>
    </row>
    <row r="298" spans="1:8" s="9" customFormat="1" ht="12.75">
      <c r="A298" s="16"/>
      <c r="G298" s="17"/>
      <c r="H298" s="17"/>
    </row>
    <row r="299" spans="1:8" s="9" customFormat="1" ht="12.75">
      <c r="A299" s="16"/>
      <c r="B299" s="9" t="s">
        <v>220</v>
      </c>
      <c r="G299" s="17"/>
      <c r="H299" s="17"/>
    </row>
    <row r="300" spans="1:8" s="9" customFormat="1" ht="12.75">
      <c r="A300" s="16"/>
      <c r="B300" s="9" t="s">
        <v>219</v>
      </c>
      <c r="G300" s="17"/>
      <c r="H300" s="17"/>
    </row>
    <row r="301" spans="1:8" s="9" customFormat="1" ht="12.75">
      <c r="A301" s="16"/>
      <c r="G301" s="17"/>
      <c r="H301" s="17"/>
    </row>
    <row r="302" spans="1:8" s="9" customFormat="1" ht="12.75">
      <c r="A302" s="16"/>
      <c r="G302" s="17"/>
      <c r="H302" s="17"/>
    </row>
    <row r="303" s="9" customFormat="1" ht="12.75">
      <c r="A303" s="16"/>
    </row>
    <row r="304" spans="1:2" s="9" customFormat="1" ht="12.75">
      <c r="A304" s="16"/>
      <c r="B304"/>
    </row>
    <row r="305" s="9" customFormat="1" ht="12.75">
      <c r="A305" s="16"/>
    </row>
    <row r="306" s="9" customFormat="1" ht="12.75">
      <c r="A306" s="16"/>
    </row>
    <row r="307" s="9" customFormat="1" ht="12.75">
      <c r="A307" s="16"/>
    </row>
    <row r="308" s="9" customFormat="1" ht="12.75">
      <c r="A308" s="16"/>
    </row>
    <row r="309" s="9" customFormat="1" ht="12.75">
      <c r="A309" s="16"/>
    </row>
    <row r="310" s="9" customFormat="1" ht="12.75">
      <c r="A310" s="16"/>
    </row>
    <row r="311" spans="1:2" s="9" customFormat="1" ht="12.75">
      <c r="A311" s="16"/>
      <c r="B311" s="3"/>
    </row>
    <row r="312" spans="1:2" s="9" customFormat="1" ht="12.75">
      <c r="A312" s="16"/>
      <c r="B312" s="3"/>
    </row>
    <row r="313" s="9" customFormat="1" ht="12.75">
      <c r="A313" s="16"/>
    </row>
    <row r="314" s="9" customFormat="1" ht="12.75">
      <c r="A314" s="16"/>
    </row>
    <row r="315" s="9" customFormat="1" ht="12.75">
      <c r="A315" s="16"/>
    </row>
    <row r="316" s="9" customFormat="1" ht="12.75">
      <c r="A316" s="16"/>
    </row>
    <row r="317" s="9" customFormat="1" ht="12.75">
      <c r="A317" s="16"/>
    </row>
    <row r="318" s="9" customFormat="1" ht="12.75">
      <c r="A318" s="16"/>
    </row>
    <row r="319" s="9" customFormat="1" ht="12.75">
      <c r="A319" s="16"/>
    </row>
    <row r="320" s="9" customFormat="1" ht="12.75">
      <c r="A320" s="16"/>
    </row>
    <row r="321" spans="1:10" ht="12.75">
      <c r="A321" s="16"/>
      <c r="B321" s="9"/>
      <c r="C321" s="9"/>
      <c r="D321" s="9"/>
      <c r="E321" s="9"/>
      <c r="F321" s="9"/>
      <c r="G321" s="9"/>
      <c r="H321" s="8"/>
      <c r="I321" s="9"/>
      <c r="J321" s="9"/>
    </row>
    <row r="322" spans="2:9" ht="12.75">
      <c r="B322" s="3"/>
      <c r="F322" s="8"/>
      <c r="G322" s="8"/>
      <c r="H322" s="8"/>
      <c r="I322" s="3"/>
    </row>
    <row r="323" spans="2:9" ht="12.75">
      <c r="B323" s="3"/>
      <c r="F323" s="8"/>
      <c r="G323" s="8"/>
      <c r="H323" s="8"/>
      <c r="I323" s="3"/>
    </row>
    <row r="324" spans="6:9" ht="12.75">
      <c r="F324" s="8"/>
      <c r="G324" s="8"/>
      <c r="H324" s="8"/>
      <c r="I324" s="3"/>
    </row>
    <row r="325" spans="2:4" ht="12.75">
      <c r="B325" s="3"/>
      <c r="C325" s="9"/>
      <c r="D325" s="9"/>
    </row>
    <row r="326" spans="2:8" ht="12.75">
      <c r="B326" s="31"/>
      <c r="C326" s="9"/>
      <c r="D326" s="9"/>
      <c r="G326" s="2"/>
      <c r="H326" s="2"/>
    </row>
    <row r="327" spans="2:8" ht="12.75">
      <c r="B327" s="30"/>
      <c r="C327" s="9"/>
      <c r="D327" s="9"/>
      <c r="G327" s="2"/>
      <c r="H327" s="2"/>
    </row>
    <row r="328" spans="2:8" ht="12.75">
      <c r="B328" s="30"/>
      <c r="C328" s="9"/>
      <c r="D328" s="9"/>
      <c r="G328" s="2"/>
      <c r="H328" s="2"/>
    </row>
    <row r="329" spans="2:8" ht="12.75">
      <c r="B329" s="31"/>
      <c r="C329" s="9"/>
      <c r="D329" s="9"/>
      <c r="F329" s="2"/>
      <c r="G329" s="2"/>
      <c r="H329" s="2"/>
    </row>
    <row r="330" spans="2:8" ht="12.75">
      <c r="B330" s="9"/>
      <c r="C330" s="9"/>
      <c r="D330" s="9"/>
      <c r="F330" s="2"/>
      <c r="G330" s="2"/>
      <c r="H330" s="2"/>
    </row>
    <row r="331" spans="1:10" s="9" customFormat="1" ht="12.75">
      <c r="A331" s="6"/>
      <c r="B331" s="3"/>
      <c r="E331"/>
      <c r="F331" s="2"/>
      <c r="G331" s="2"/>
      <c r="H331" s="2"/>
      <c r="I331"/>
      <c r="J331"/>
    </row>
    <row r="332" spans="1:10" s="9" customFormat="1" ht="12.75">
      <c r="A332" s="6"/>
      <c r="B332" s="31"/>
      <c r="E332"/>
      <c r="F332" s="2"/>
      <c r="G332" s="2"/>
      <c r="H332" s="2"/>
      <c r="I332"/>
      <c r="J332"/>
    </row>
    <row r="333" spans="1:10" s="9" customFormat="1" ht="12.75">
      <c r="A333" s="6"/>
      <c r="B333" s="31"/>
      <c r="E333"/>
      <c r="F333" s="2"/>
      <c r="G333" s="2"/>
      <c r="H333" s="2"/>
      <c r="I333"/>
      <c r="J333"/>
    </row>
    <row r="334" spans="1:10" s="9" customFormat="1" ht="12.75">
      <c r="A334" s="6"/>
      <c r="B334" s="31"/>
      <c r="E334"/>
      <c r="F334" s="2"/>
      <c r="G334" s="2"/>
      <c r="H334" s="2"/>
      <c r="I334"/>
      <c r="J334"/>
    </row>
    <row r="335" spans="1:10" s="9" customFormat="1" ht="12.75">
      <c r="A335" s="6"/>
      <c r="B335" s="31"/>
      <c r="E335"/>
      <c r="F335" s="2"/>
      <c r="G335" s="2"/>
      <c r="H335" s="2"/>
      <c r="I335"/>
      <c r="J335"/>
    </row>
    <row r="336" spans="1:10" s="9" customFormat="1" ht="12.75">
      <c r="A336" s="6"/>
      <c r="B336" s="31"/>
      <c r="E336" s="2"/>
      <c r="F336" s="2"/>
      <c r="G336" s="2"/>
      <c r="H336" s="2"/>
      <c r="I336"/>
      <c r="J336"/>
    </row>
    <row r="337" spans="1:10" s="9" customFormat="1" ht="12.75">
      <c r="A337" s="6"/>
      <c r="B337"/>
      <c r="C337"/>
      <c r="D337"/>
      <c r="E337"/>
      <c r="F337"/>
      <c r="G337" s="2"/>
      <c r="H337" s="2"/>
      <c r="I337"/>
      <c r="J337"/>
    </row>
    <row r="338" spans="1:10" s="9" customFormat="1" ht="12.75">
      <c r="A338" s="6"/>
      <c r="B338" s="3"/>
      <c r="C338"/>
      <c r="D338"/>
      <c r="E338"/>
      <c r="F338"/>
      <c r="G338" s="2"/>
      <c r="H338" s="2"/>
      <c r="I338"/>
      <c r="J338"/>
    </row>
    <row r="339" spans="1:10" s="9" customFormat="1" ht="12.75">
      <c r="A339" s="6"/>
      <c r="B339" s="14"/>
      <c r="C339"/>
      <c r="D339"/>
      <c r="E339"/>
      <c r="F339"/>
      <c r="G339" s="2"/>
      <c r="H339" s="2"/>
      <c r="I339"/>
      <c r="J339"/>
    </row>
    <row r="340" spans="1:10" s="9" customFormat="1" ht="12.75">
      <c r="A340" s="6"/>
      <c r="B340" s="14"/>
      <c r="C340"/>
      <c r="D340"/>
      <c r="E340"/>
      <c r="F340"/>
      <c r="G340" s="2"/>
      <c r="H340" s="2"/>
      <c r="I340"/>
      <c r="J340"/>
    </row>
    <row r="341" spans="1:10" s="9" customFormat="1" ht="12.75">
      <c r="A341" s="6"/>
      <c r="B341"/>
      <c r="C341"/>
      <c r="D341"/>
      <c r="E341"/>
      <c r="F341"/>
      <c r="G341" s="2"/>
      <c r="H341" s="2"/>
      <c r="I341"/>
      <c r="J341"/>
    </row>
    <row r="349" ht="12.75">
      <c r="B349" s="3"/>
    </row>
    <row r="350" ht="12.75">
      <c r="B350" s="3"/>
    </row>
  </sheetData>
  <sheetProtection/>
  <mergeCells count="8">
    <mergeCell ref="E290:F290"/>
    <mergeCell ref="G290:H290"/>
    <mergeCell ref="G63:H63"/>
    <mergeCell ref="G99:H99"/>
    <mergeCell ref="E277:F277"/>
    <mergeCell ref="G277:H277"/>
    <mergeCell ref="D167:E167"/>
    <mergeCell ref="F167:G167"/>
  </mergeCells>
  <printOptions/>
  <pageMargins left="0.75" right="0.75" top="1" bottom="1" header="0.5" footer="0.5"/>
  <pageSetup orientation="portrait" r:id="rId1"/>
  <rowBreaks count="6" manualBreakCount="6">
    <brk id="44" max="255" man="1"/>
    <brk id="90" max="255" man="1"/>
    <brk id="140" max="255" man="1"/>
    <brk id="188" max="255" man="1"/>
    <brk id="236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2008-08-27T06:25:48Z</cp:lastPrinted>
  <dcterms:created xsi:type="dcterms:W3CDTF">2002-11-12T04:54:08Z</dcterms:created>
  <dcterms:modified xsi:type="dcterms:W3CDTF">2008-08-27T07:49:33Z</dcterms:modified>
  <cp:category/>
  <cp:version/>
  <cp:contentType/>
  <cp:contentStatus/>
</cp:coreProperties>
</file>