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>
    <definedName name="_xlnm.Print_Area" localSheetId="4">'notes'!$A$1:$H$360</definedName>
  </definedNames>
  <calcPr fullCalcOnLoad="1"/>
</workbook>
</file>

<file path=xl/comments1.xml><?xml version="1.0" encoding="utf-8"?>
<comments xmlns="http://schemas.openxmlformats.org/spreadsheetml/2006/main">
  <authors>
    <author>alan</author>
  </authors>
  <commentList>
    <comment ref="B20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<sst xmlns="http://schemas.openxmlformats.org/spreadsheetml/2006/main" count="475" uniqueCount="357">
  <si>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</si>
  <si>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</si>
  <si>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</si>
  <si>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</si>
  <si>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</si>
  <si>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</si>
  <si>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</si>
  <si>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</si>
  <si>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</si>
  <si>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</si>
  <si>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</si>
  <si>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 xml:space="preserve">The Condensed Consolidated Statement of Changes in Equity should be read in conjunction </t>
  </si>
  <si>
    <t>Property, plant and equipment</t>
  </si>
  <si>
    <t>The valuations of land and buildings have been brought forward, without amendment, from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</si>
  <si>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</si>
  <si>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</si>
  <si>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</si>
  <si>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</si>
  <si>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</si>
  <si>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</si>
  <si>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</si>
  <si>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</si>
  <si>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</si>
  <si>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</si>
  <si>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</si>
  <si>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</si>
  <si>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</si>
  <si>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</si>
  <si>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</si>
  <si>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</si>
  <si>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</si>
  <si>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</si>
  <si>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</si>
  <si>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</si>
  <si>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</si>
  <si>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</si>
  <si>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</si>
  <si>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</si>
  <si>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</si>
  <si>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</si>
  <si>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</si>
  <si>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</si>
  <si>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</si>
  <si>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</si>
  <si>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 xml:space="preserve">The Condensed Consolidated Cash Flow Statements should be read in conjunction with the </t>
  </si>
  <si>
    <t>Dividends paid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</si>
  <si>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</si>
  <si>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</si>
  <si>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</si>
  <si>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</si>
  <si>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</si>
  <si>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</si>
  <si>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</si>
  <si>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</si>
  <si>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</si>
  <si>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</si>
  <si>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</si>
  <si>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</si>
  <si>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</si>
  <si>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</si>
  <si>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</si>
  <si>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</si>
  <si>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</si>
  <si>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</si>
  <si>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Manufacturing segment is subject to seasonal and cyclical factors while machinery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</si>
  <si>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</si>
  <si>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</si>
  <si>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</si>
  <si>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</si>
  <si>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</si>
  <si>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</si>
  <si>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</si>
  <si>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</si>
  <si>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</si>
  <si>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</si>
  <si>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</si>
  <si>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</si>
  <si>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>Trust receipts</t>
  </si>
  <si>
    <t xml:space="preserve">Borrowings </t>
  </si>
  <si>
    <t>Basis of preparation</t>
  </si>
  <si>
    <t>Weighted average number</t>
  </si>
  <si>
    <t>Current Quarter</t>
  </si>
  <si>
    <t>Cumulative Quarter</t>
  </si>
  <si>
    <t>Net profit for the period (RM '000)</t>
  </si>
  <si>
    <t>Basic EPS (sen)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</si>
  <si>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</si>
  <si>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</si>
  <si>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</si>
  <si>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</si>
  <si>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</si>
  <si>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</si>
  <si>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</si>
  <si>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Barring any unforeseen circumstances, the operating performance of the Group is </t>
  </si>
  <si>
    <t xml:space="preserve"> </t>
  </si>
  <si>
    <t>Diluted earnings per ordinary share (sen)</t>
  </si>
  <si>
    <t>Cash flows from investing activities</t>
  </si>
  <si>
    <t>USD</t>
  </si>
  <si>
    <t>EUR</t>
  </si>
  <si>
    <t>JPY</t>
  </si>
  <si>
    <t>Rate</t>
  </si>
  <si>
    <t>of shares in issue ('000)</t>
  </si>
  <si>
    <t>Weighted average number of ordinary shares</t>
  </si>
  <si>
    <t>Issued ordinary shares at beginning of the year</t>
  </si>
  <si>
    <t>Effect of allotment of shares pursuant to ESOS</t>
  </si>
  <si>
    <t>3 months ended</t>
  </si>
  <si>
    <t xml:space="preserve">RM </t>
  </si>
  <si>
    <t>Not applicable.</t>
  </si>
  <si>
    <t>Deferred tax asset</t>
  </si>
  <si>
    <t>Tax recoverable</t>
  </si>
  <si>
    <t>Provision for taxation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</si>
  <si>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</si>
  <si>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</si>
  <si>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</si>
  <si>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</si>
  <si>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</si>
  <si>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Weighted average number of shares (diluted)</t>
  </si>
  <si>
    <t>Weighted average number of shares as above</t>
  </si>
  <si>
    <t>At 1 January 2005</t>
  </si>
  <si>
    <t>reinvestment allowance.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</si>
  <si>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</si>
  <si>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</si>
  <si>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</si>
  <si>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</si>
  <si>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</si>
  <si>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</si>
  <si>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</si>
  <si>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</si>
  <si>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</si>
  <si>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</si>
  <si>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</si>
  <si>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</si>
  <si>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</si>
  <si>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</si>
  <si>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</si>
  <si>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</si>
  <si>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The Group's effective tax rate is lower than the statutory tax rate due to availability of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</si>
  <si>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</si>
  <si>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</si>
  <si>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</si>
  <si>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</si>
  <si>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</si>
  <si>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</si>
  <si>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</si>
  <si>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statements of the Group for the year ended 31 December 2005.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</si>
  <si>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</si>
  <si>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</si>
  <si>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</si>
  <si>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>31 December 2005.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</si>
  <si>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</si>
  <si>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</si>
  <si>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</si>
  <si>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 xml:space="preserve">financial statements for the year ended 31 December 2005 except for the adoption of the </t>
  </si>
  <si>
    <t>following new/revised Financial Reporting Standards ("FRS") effective for financial period</t>
  </si>
  <si>
    <t>beginning 1 January 2006 :</t>
  </si>
  <si>
    <t>FRS 3</t>
  </si>
  <si>
    <t>FRS 5</t>
  </si>
  <si>
    <t>FRS 101</t>
  </si>
  <si>
    <t>FRS 108</t>
  </si>
  <si>
    <t>FRS 110</t>
  </si>
  <si>
    <t>FRS 116</t>
  </si>
  <si>
    <t>FRS 121</t>
  </si>
  <si>
    <t>FRS 127</t>
  </si>
  <si>
    <t>FRS 132</t>
  </si>
  <si>
    <t>FRS 133</t>
  </si>
  <si>
    <t>FRS 136</t>
  </si>
  <si>
    <t>FRS 138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</si>
  <si>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</si>
  <si>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</si>
  <si>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</si>
  <si>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</si>
  <si>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</si>
  <si>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</si>
  <si>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</si>
  <si>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Consolidated and Separate Financial Statements</t>
  </si>
  <si>
    <t>Financial Instruments : Disclosure and Presentation</t>
  </si>
  <si>
    <t>Earnings Per Share</t>
  </si>
  <si>
    <t>Impairment of Assets</t>
  </si>
  <si>
    <t>Intangible Assets</t>
  </si>
  <si>
    <t>Page 11</t>
  </si>
  <si>
    <t>Commentary on Prospects</t>
  </si>
  <si>
    <t>1A</t>
  </si>
  <si>
    <t>1B</t>
  </si>
  <si>
    <t>Annual Financial Statements for the year ended 31 December 2005.</t>
  </si>
  <si>
    <t>with the Annual Financial Statements for the year ended 31 December 2005.</t>
  </si>
  <si>
    <t>At 1 January 2006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</si>
  <si>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</si>
  <si>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</si>
  <si>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</si>
  <si>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</si>
  <si>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</si>
  <si>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</si>
  <si>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</si>
  <si>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</si>
  <si>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</si>
  <si>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</si>
  <si>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Retained profit</t>
  </si>
  <si>
    <t>31 Dec 2005</t>
  </si>
  <si>
    <t>FRS 117</t>
  </si>
  <si>
    <t>Leases</t>
  </si>
  <si>
    <t>Minority</t>
  </si>
  <si>
    <t>Interest</t>
  </si>
  <si>
    <t>Equity</t>
  </si>
  <si>
    <t>Attributable to equity holders of the parent</t>
  </si>
  <si>
    <t>31.12.05</t>
  </si>
  <si>
    <t>Bankers acceptance</t>
  </si>
  <si>
    <t>Bank overdraft (secured)</t>
  </si>
  <si>
    <t>FRS 102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</si>
  <si>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</si>
  <si>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</si>
  <si>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</si>
  <si>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</si>
  <si>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</si>
  <si>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</si>
  <si>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</si>
  <si>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</si>
  <si>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</si>
  <si>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</si>
  <si>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</si>
  <si>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</si>
  <si>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</si>
  <si>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 addition to the above, the Group has also taken the option of early adoption of the </t>
  </si>
  <si>
    <t>following revised FRS for the financial period beginning on 1 January 2006 :</t>
  </si>
  <si>
    <t xml:space="preserve">Income tax </t>
  </si>
  <si>
    <t xml:space="preserve">Deferred tax </t>
  </si>
  <si>
    <t>Other income</t>
  </si>
  <si>
    <t>Finance costs</t>
  </si>
  <si>
    <t xml:space="preserve">The adoption of the revised FRS 117 has resulted in retrospective change in the </t>
  </si>
  <si>
    <t>Interest income</t>
  </si>
  <si>
    <t>Prior to 1 January 2006, leasehold land was classified as property, plant and equipment</t>
  </si>
  <si>
    <t xml:space="preserve">accounting policy relating to the classification of leasehold land. </t>
  </si>
  <si>
    <t>Share of profit/(loss) of Associates</t>
  </si>
  <si>
    <t>Diluted EPS (sen)</t>
  </si>
  <si>
    <t>the previous annual financial statements.</t>
  </si>
  <si>
    <t>Operating profit</t>
  </si>
  <si>
    <t>Page 1</t>
  </si>
  <si>
    <t>FRS 128</t>
  </si>
  <si>
    <t>FRS 131</t>
  </si>
  <si>
    <t>FRS 140</t>
  </si>
  <si>
    <t>Investment in Associates</t>
  </si>
  <si>
    <t>Interest in Joint Ventures</t>
  </si>
  <si>
    <t>Investment Property</t>
  </si>
  <si>
    <t>FRS 2</t>
  </si>
  <si>
    <t>Share-based Payment</t>
  </si>
  <si>
    <t>The principal effects of the changes in accounting policies resulting from the adoption of</t>
  </si>
  <si>
    <t>the above FRS are summarised below :</t>
  </si>
  <si>
    <t>Cost of Sales</t>
  </si>
  <si>
    <t>Gross Profit</t>
  </si>
  <si>
    <t xml:space="preserve">Included in short-term borrowings are trust receipt and bankers acceptances denominated in the </t>
  </si>
  <si>
    <t>following foreign currencies :</t>
  </si>
  <si>
    <t>Trading</t>
  </si>
  <si>
    <t>Manufacturing</t>
  </si>
  <si>
    <t>and was stated at cost less accumulated depreciation and accumulated impairment</t>
  </si>
  <si>
    <t>loss, where applicable.</t>
  </si>
  <si>
    <t>The leasehold interest in land held for own use is accounted for as being held under</t>
  </si>
  <si>
    <t>an operating lease. Such leasehold land will no longer be revalued. The prepaid lease</t>
  </si>
  <si>
    <t>payments are amortised on a straight line basis over the remaining lease term</t>
  </si>
  <si>
    <t>of the land.</t>
  </si>
  <si>
    <t xml:space="preserve">Upon the adoption of the revised FRS 117 on 1 Jan 2006, the unamortised carrying </t>
  </si>
  <si>
    <t>Capital commitments oustanding not provided for in the interim financial report</t>
  </si>
  <si>
    <t>Authorised and contracted for :</t>
  </si>
  <si>
    <t>(A) Property, plant and equipment</t>
  </si>
  <si>
    <t>31.12.2005</t>
  </si>
  <si>
    <t>1C</t>
  </si>
  <si>
    <t>NIL</t>
  </si>
  <si>
    <t>(A) Basic earnings per share</t>
  </si>
  <si>
    <t>(B) Diluted earnings per ordinary share</t>
  </si>
  <si>
    <t>Distribution expenses</t>
  </si>
  <si>
    <t>Administration expenses</t>
  </si>
  <si>
    <t>During the year, a subsidiary of the company, UPA Press Sdn Bhd, had received a sum</t>
  </si>
  <si>
    <t>of RM 5,178,000.00 from Lembaga Lebuhraya Malaysia (Malaysian Highway Authority)</t>
  </si>
  <si>
    <t>Cash and Cash Equivalents at 1 January</t>
  </si>
  <si>
    <t xml:space="preserve">being compensation for compulsory acquisition of land and building for the </t>
  </si>
  <si>
    <t xml:space="preserve">Kuala Lumpur-Putrajaya dedicated highway project. </t>
  </si>
  <si>
    <t>(B) Investment in jointly controlled entity</t>
  </si>
  <si>
    <t>This amount consists of RM 1,898,000 being compensation for business disruption and</t>
  </si>
  <si>
    <t>RM 3,280,000 being compensation for land and building acquired.</t>
  </si>
  <si>
    <t>For the quarter ended 31 December 2006</t>
  </si>
  <si>
    <t>Quarter ended 31 December</t>
  </si>
  <si>
    <t>For the year ended 31 December 2006</t>
  </si>
  <si>
    <t>At 31 December 2005</t>
  </si>
  <si>
    <t>At 31 December 2006</t>
  </si>
  <si>
    <t>31 Dec 2006</t>
  </si>
  <si>
    <t>The company did not pay any dividends in the current quarter.</t>
  </si>
  <si>
    <t>the paid up share capital to RM 65,495,000.</t>
  </si>
  <si>
    <t>31.12.2006</t>
  </si>
  <si>
    <t>31 December 2006 up to the date of this report, which is likely to substantially</t>
  </si>
  <si>
    <t>12 months ended</t>
  </si>
  <si>
    <t>31.12.06</t>
  </si>
  <si>
    <t>Dividends proposed</t>
  </si>
  <si>
    <t>Quarter ended 31 Dec</t>
  </si>
  <si>
    <t>Depreciation</t>
  </si>
  <si>
    <t>Amortisation of prepaid lease payment</t>
  </si>
  <si>
    <t>Other operating expenses</t>
  </si>
  <si>
    <t>compared to RM 10.3 million in the immediate preceding quarter. (Quarter 3)</t>
  </si>
  <si>
    <t xml:space="preserve">The Group's turnover for the fourth quarter ended 31 Dec 2006 was RM 33.4 million </t>
  </si>
  <si>
    <t>compared to RM 33.0 million in the corresponding quarter of the previous year.</t>
  </si>
  <si>
    <t>expected to be fair for the coming financial year.</t>
  </si>
  <si>
    <t>Profit/(loss) before tax</t>
  </si>
  <si>
    <t>Cash and Cash Equivalents at 31 December</t>
  </si>
  <si>
    <t>1D</t>
  </si>
  <si>
    <t>Page 12</t>
  </si>
  <si>
    <t>financial quarter.</t>
  </si>
  <si>
    <t xml:space="preserve">Other than the above, there are no changes in the composition of the Group for the current </t>
  </si>
  <si>
    <t>facilities granted to subsidiaries amounted to RM 105.1 million as at the date of this report.</t>
  </si>
  <si>
    <t>The Board of Directors is recommending for shareholders' approval at the forthcoming</t>
  </si>
  <si>
    <t>The date of the Annual General Meeting and book closure for dividend entitlement will</t>
  </si>
  <si>
    <t>be announced in due course.</t>
  </si>
  <si>
    <t>Annual General Meeting, a first and final dividend of 10 sen per share, less tax,</t>
  </si>
  <si>
    <t>for the financial year ended 31 December 2006.</t>
  </si>
  <si>
    <t>provision for slow moving inventories.</t>
  </si>
  <si>
    <t xml:space="preserve">The lower profits were due to higher operating expenses, allowance for doutbful debts and </t>
  </si>
  <si>
    <t xml:space="preserve">the Group has ceased the consolidation of this subsidiary. On 1 November 2006, the </t>
  </si>
  <si>
    <t>Company acquired an additional 10% equity interest in Web Tech Colors Co Ltd</t>
  </si>
  <si>
    <t>surplus. The investment properties were last revalued in April 2002.</t>
  </si>
  <si>
    <t>The adoption of FRS 140 has resulted in a change in accounting policy for investment properties.</t>
  </si>
  <si>
    <t xml:space="preserve">Investment properties are now stated at fair value, representing open-market value. Gains or </t>
  </si>
  <si>
    <t>losses arising from changes in fair values of investment properties are recognised in profit or</t>
  </si>
  <si>
    <t>Prior to 1 January 2006, investment properties were stated at valuation. Revaluations were carried</t>
  </si>
  <si>
    <t>Decrease in revaluation reserve</t>
  </si>
  <si>
    <t>Increase in retained profit</t>
  </si>
  <si>
    <t>out at least once every five years and any revaluation increase is taken to equity as revaluation</t>
  </si>
  <si>
    <t>Decrease in Property, Plant and Equipment</t>
  </si>
  <si>
    <t>Increase in Prepaid Lease Rental</t>
  </si>
  <si>
    <t>lease payment as allowed by the transitional provisions of FRS 117, as follows :</t>
  </si>
  <si>
    <t>RM 1,490,000</t>
  </si>
  <si>
    <t>(RM 1,490,000)</t>
  </si>
  <si>
    <t>(RM 17,550,000)</t>
  </si>
  <si>
    <t>RM 17,550,000</t>
  </si>
  <si>
    <t>amount of RM 17.55 million was reclassified from property, plant and equipment to prepaid</t>
  </si>
  <si>
    <t>(Restated)</t>
  </si>
  <si>
    <t xml:space="preserve">Transferred to retained </t>
  </si>
  <si>
    <t>profit as per FRS 140</t>
  </si>
  <si>
    <t xml:space="preserve">loss in the period in which they arise. </t>
  </si>
  <si>
    <t>The changes have been accounted for by restating the following opening balances in the balance</t>
  </si>
  <si>
    <t>sheet as at 1 January 2006 :</t>
  </si>
  <si>
    <t>The company issued 274,000 shares in the current quarter under ESOS, thus increasing</t>
  </si>
  <si>
    <t>The Group's profit before taxation for the fourth quarter ended 31 Dec 2006 was RM 642,000</t>
  </si>
  <si>
    <t>compared to profit before tax of RM 2.7 million in the corresponding quarter of the previous year.</t>
  </si>
  <si>
    <t>For the quarter under review, the Group recorded a profit before tax of RM 642,000</t>
  </si>
  <si>
    <t>as at 27 February 2007, apart from outstanding forward contracts on foreign</t>
  </si>
  <si>
    <t xml:space="preserve">Adjustment due to </t>
  </si>
  <si>
    <t>cessation of consolidation</t>
  </si>
  <si>
    <t>of associate-Trinity Venture</t>
  </si>
  <si>
    <t>Following the disposal of a 65% stake in Trinity Venture Sdn Bhd in October 2006,</t>
  </si>
  <si>
    <t>as associates.</t>
  </si>
  <si>
    <t>Subsequent to the above transactions, the Group has re-classified the above investments</t>
  </si>
  <si>
    <t>for a cash consideration of RM 787,500 (USD 210,000), thus increasing the Group's</t>
  </si>
  <si>
    <t>shareholding in Web Tech Colors Co Ltd to 49%.</t>
  </si>
  <si>
    <t>The profit before taxation for third quarter includes the following :</t>
  </si>
  <si>
    <t>1. Gain from disposal of machineries</t>
  </si>
  <si>
    <t>2. Gain from disposal of landed property</t>
  </si>
  <si>
    <t>3. Compensation received from the highway authority</t>
  </si>
  <si>
    <t>RM</t>
  </si>
  <si>
    <t>By Order of the Board</t>
  </si>
  <si>
    <t>Company Secretary</t>
  </si>
  <si>
    <t>Hoh Fong Yin (MAICSA0809434)</t>
  </si>
  <si>
    <t>Dated: 27 February 2007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</si>
</sst>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182" fontId="1" fillId="0" borderId="0" xfId="15" applyNumberFormat="1" applyFont="1" applyAlignment="1">
      <alignment horizontal="left"/>
    </xf>
    <xf numFmtId="182" fontId="1" fillId="0" borderId="0" xfId="15" applyNumberFormat="1" applyFont="1" applyAlignment="1" quotePrefix="1">
      <alignment/>
    </xf>
    <xf numFmtId="182" fontId="0" fillId="0" borderId="0" xfId="15" applyNumberFormat="1" applyAlignment="1">
      <alignment/>
    </xf>
    <xf numFmtId="182" fontId="0" fillId="0" borderId="0" xfId="15" applyNumberFormat="1" applyFont="1" applyAlignment="1">
      <alignment horizontal="right"/>
    </xf>
    <xf numFmtId="182" fontId="1" fillId="0" borderId="0" xfId="15" applyNumberFormat="1" applyFont="1" applyAlignment="1">
      <alignment horizontal="right"/>
    </xf>
    <xf numFmtId="182" fontId="1" fillId="0" borderId="0" xfId="15" applyNumberFormat="1" applyFont="1" applyAlignment="1">
      <alignment horizontal="center"/>
    </xf>
    <xf numFmtId="182" fontId="1" fillId="0" borderId="0" xfId="15" applyNumberFormat="1" applyFont="1" applyAlignment="1">
      <alignment/>
    </xf>
    <xf numFmtId="182" fontId="0" fillId="0" borderId="0" xfId="15" applyNumberFormat="1" applyFont="1" applyAlignment="1">
      <alignment/>
    </xf>
    <xf numFmtId="182" fontId="0" fillId="0" borderId="0" xfId="15" applyNumberFormat="1" applyFont="1" applyAlignment="1">
      <alignment horizontal="center"/>
    </xf>
    <xf numFmtId="182" fontId="0" fillId="0" borderId="1" xfId="15" applyNumberFormat="1" applyFont="1" applyBorder="1" applyAlignment="1">
      <alignment/>
    </xf>
    <xf numFmtId="182" fontId="0" fillId="0" borderId="0" xfId="15" applyNumberFormat="1" applyFont="1" applyBorder="1" applyAlignment="1">
      <alignment/>
    </xf>
    <xf numFmtId="182" fontId="0" fillId="0" borderId="0" xfId="15" applyNumberFormat="1" applyFont="1" applyAlignment="1">
      <alignment/>
    </xf>
    <xf numFmtId="182" fontId="0" fillId="0" borderId="0" xfId="15" applyNumberFormat="1" applyBorder="1" applyAlignment="1">
      <alignment/>
    </xf>
    <xf numFmtId="15" fontId="2" fillId="0" borderId="0" xfId="0" applyNumberFormat="1" applyFont="1" applyAlignment="1" quotePrefix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82" fontId="2" fillId="0" borderId="0" xfId="15" applyNumberFormat="1" applyFont="1" applyAlignment="1">
      <alignment horizontal="center"/>
    </xf>
    <xf numFmtId="182" fontId="2" fillId="0" borderId="0" xfId="15" applyNumberFormat="1" applyFont="1" applyAlignment="1">
      <alignment horizontal="right"/>
    </xf>
    <xf numFmtId="182" fontId="0" fillId="0" borderId="2" xfId="15" applyNumberForma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2" fontId="1" fillId="0" borderId="0" xfId="15" applyNumberFormat="1" applyFont="1" applyAlignment="1" quotePrefix="1">
      <alignment horizontal="right"/>
    </xf>
    <xf numFmtId="182" fontId="0" fillId="0" borderId="0" xfId="15" applyNumberFormat="1" applyBorder="1" applyAlignment="1">
      <alignment/>
    </xf>
    <xf numFmtId="182" fontId="2" fillId="0" borderId="0" xfId="15" applyNumberFormat="1" applyFont="1" applyAlignment="1">
      <alignment/>
    </xf>
    <xf numFmtId="0" fontId="0" fillId="0" borderId="2" xfId="0" applyBorder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4" borderId="11" xfId="0" applyNumberFormat="1" applyFont="1" applyFill="1" applyBorder="1" applyAlignment="1">
      <alignment horizontal="right"/>
    </xf>
    <xf numFmtId="3" fontId="0" fillId="4" borderId="12" xfId="0" applyNumberFormat="1" applyFill="1" applyBorder="1" applyAlignment="1">
      <alignment/>
    </xf>
    <xf numFmtId="3" fontId="0" fillId="4" borderId="12" xfId="0" applyNumberFormat="1" applyFill="1" applyBorder="1" applyAlignment="1">
      <alignment horizontal="right"/>
    </xf>
    <xf numFmtId="3" fontId="0" fillId="4" borderId="13" xfId="0" applyNumberFormat="1" applyFill="1" applyBorder="1" applyAlignment="1">
      <alignment horizontal="right"/>
    </xf>
    <xf numFmtId="182" fontId="1" fillId="0" borderId="1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G38" sqref="G38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3" t="s">
        <v>0</v>
      </c>
    </row>
    <row r="3" spans="1:7" ht="12.75">
      <c r="A3" s="3" t="s">
        <v>136</v>
      </c>
      <c r="F3" s="8" t="s">
        <v>234</v>
      </c>
      <c r="G3" t="s">
        <v>119</v>
      </c>
    </row>
    <row r="4" ht="12.75">
      <c r="A4" s="3" t="s">
        <v>276</v>
      </c>
    </row>
    <row r="5" spans="1:6" ht="12.75">
      <c r="A5" s="3"/>
      <c r="C5" s="8"/>
      <c r="F5" s="8"/>
    </row>
    <row r="6" spans="1:6" ht="12.75">
      <c r="A6" s="3"/>
      <c r="C6" s="8" t="s">
        <v>329</v>
      </c>
      <c r="F6" s="8" t="s">
        <v>329</v>
      </c>
    </row>
    <row r="7" spans="2:6" ht="12.75">
      <c r="B7" s="89" t="s">
        <v>81</v>
      </c>
      <c r="C7" s="89"/>
      <c r="D7" s="23"/>
      <c r="E7" s="90" t="s">
        <v>82</v>
      </c>
      <c r="F7" s="91"/>
    </row>
    <row r="8" spans="1:6" ht="12.75">
      <c r="A8" s="3" t="s">
        <v>277</v>
      </c>
      <c r="B8" s="3">
        <v>2006</v>
      </c>
      <c r="C8" s="3">
        <v>2005</v>
      </c>
      <c r="D8" s="24"/>
      <c r="E8" s="3">
        <v>2006</v>
      </c>
      <c r="F8" s="3">
        <v>2005</v>
      </c>
    </row>
    <row r="9" spans="2:6" ht="12.75">
      <c r="B9" s="8" t="s">
        <v>10</v>
      </c>
      <c r="C9" s="8" t="s">
        <v>10</v>
      </c>
      <c r="D9" s="25"/>
      <c r="E9" s="8" t="s">
        <v>10</v>
      </c>
      <c r="F9" s="8" t="s">
        <v>10</v>
      </c>
    </row>
    <row r="10" ht="12.75">
      <c r="D10" s="26"/>
    </row>
    <row r="11" spans="1:6" ht="12.75">
      <c r="A11" t="s">
        <v>17</v>
      </c>
      <c r="B11" s="2">
        <v>33401</v>
      </c>
      <c r="C11" s="2">
        <v>33051</v>
      </c>
      <c r="D11" s="27"/>
      <c r="E11" s="2">
        <v>133472</v>
      </c>
      <c r="F11" s="2">
        <v>129274</v>
      </c>
    </row>
    <row r="12" spans="1:6" ht="12.75">
      <c r="A12" t="s">
        <v>245</v>
      </c>
      <c r="B12" s="5">
        <v>-29084</v>
      </c>
      <c r="C12" s="5">
        <v>-25597</v>
      </c>
      <c r="D12" s="28"/>
      <c r="E12" s="5">
        <v>-107622</v>
      </c>
      <c r="F12" s="5">
        <v>-100509</v>
      </c>
    </row>
    <row r="13" spans="1:6" ht="12.75">
      <c r="A13" t="s">
        <v>246</v>
      </c>
      <c r="B13" s="2">
        <v>4317</v>
      </c>
      <c r="C13" s="2">
        <v>7454</v>
      </c>
      <c r="D13" s="27"/>
      <c r="E13" s="2">
        <v>25850</v>
      </c>
      <c r="F13" s="2">
        <v>28765</v>
      </c>
    </row>
    <row r="14" spans="2:6" ht="12.75">
      <c r="B14" s="2"/>
      <c r="C14" s="2"/>
      <c r="D14" s="27"/>
      <c r="E14" s="2"/>
      <c r="F14" s="2"/>
    </row>
    <row r="15" spans="1:6" ht="12.75">
      <c r="A15" t="s">
        <v>266</v>
      </c>
      <c r="B15" s="2">
        <v>-663</v>
      </c>
      <c r="C15" s="2">
        <v>-1015</v>
      </c>
      <c r="D15" s="27"/>
      <c r="E15" s="2">
        <v>-4796</v>
      </c>
      <c r="F15" s="2">
        <v>-4316</v>
      </c>
    </row>
    <row r="16" spans="1:6" ht="12.75">
      <c r="A16" t="s">
        <v>267</v>
      </c>
      <c r="B16" s="2">
        <v>-2463</v>
      </c>
      <c r="C16" s="2">
        <v>-1776</v>
      </c>
      <c r="D16" s="27"/>
      <c r="E16" s="2">
        <v>-3949</v>
      </c>
      <c r="F16" s="2">
        <v>-3782</v>
      </c>
    </row>
    <row r="17" spans="1:6" ht="12.75">
      <c r="A17" t="s">
        <v>292</v>
      </c>
      <c r="B17" s="2">
        <v>-226</v>
      </c>
      <c r="C17" s="2">
        <v>-125</v>
      </c>
      <c r="D17" s="27"/>
      <c r="E17" s="2">
        <v>-819</v>
      </c>
      <c r="F17" s="2">
        <v>-540</v>
      </c>
    </row>
    <row r="18" spans="1:6" ht="12.75">
      <c r="A18" t="s">
        <v>224</v>
      </c>
      <c r="B18" s="5">
        <v>605</v>
      </c>
      <c r="C18" s="5">
        <v>-543</v>
      </c>
      <c r="D18" s="28"/>
      <c r="E18" s="5">
        <v>6548</v>
      </c>
      <c r="F18" s="5">
        <v>256</v>
      </c>
    </row>
    <row r="19" spans="2:6" ht="12.75">
      <c r="B19" s="10"/>
      <c r="C19" s="10"/>
      <c r="D19" s="27"/>
      <c r="E19" s="10"/>
      <c r="F19" s="10"/>
    </row>
    <row r="20" spans="1:6" ht="12.75">
      <c r="A20" t="s">
        <v>233</v>
      </c>
      <c r="B20" s="2">
        <v>1570</v>
      </c>
      <c r="C20" s="2">
        <v>3995</v>
      </c>
      <c r="D20" s="27"/>
      <c r="E20" s="76">
        <v>22834</v>
      </c>
      <c r="F20" s="76">
        <v>20383</v>
      </c>
    </row>
    <row r="21" spans="2:6" ht="12.75">
      <c r="B21" s="2"/>
      <c r="C21" s="2"/>
      <c r="D21" s="27"/>
      <c r="E21" s="2"/>
      <c r="F21" s="2"/>
    </row>
    <row r="22" spans="1:6" ht="12.75">
      <c r="A22" t="s">
        <v>225</v>
      </c>
      <c r="B22" s="2">
        <v>-644</v>
      </c>
      <c r="C22" s="2">
        <v>-197</v>
      </c>
      <c r="D22" s="27"/>
      <c r="E22" s="2">
        <v>-1776</v>
      </c>
      <c r="F22" s="2">
        <v>-840</v>
      </c>
    </row>
    <row r="23" spans="1:6" ht="12.75">
      <c r="A23" t="s">
        <v>227</v>
      </c>
      <c r="B23" s="2">
        <v>38</v>
      </c>
      <c r="C23" s="2">
        <v>30</v>
      </c>
      <c r="D23" s="27"/>
      <c r="E23" s="2">
        <v>159</v>
      </c>
      <c r="F23" s="2">
        <v>112</v>
      </c>
    </row>
    <row r="24" spans="2:6" ht="12.75">
      <c r="B24" s="2"/>
      <c r="C24" s="2"/>
      <c r="D24" s="27"/>
      <c r="E24" s="2"/>
      <c r="F24" s="2"/>
    </row>
    <row r="25" spans="1:6" ht="12.75">
      <c r="A25" t="s">
        <v>230</v>
      </c>
      <c r="B25" s="5">
        <v>-322</v>
      </c>
      <c r="C25" s="5">
        <v>-1078</v>
      </c>
      <c r="D25" s="28"/>
      <c r="E25" s="5">
        <v>-712</v>
      </c>
      <c r="F25" s="5">
        <v>-635</v>
      </c>
    </row>
    <row r="26" spans="2:6" ht="12.75">
      <c r="B26" s="2"/>
      <c r="C26" s="2"/>
      <c r="D26" s="27"/>
      <c r="E26" s="2"/>
      <c r="F26" s="2"/>
    </row>
    <row r="27" spans="1:6" ht="12.75">
      <c r="A27" t="s">
        <v>297</v>
      </c>
      <c r="B27" s="2">
        <v>642</v>
      </c>
      <c r="C27" s="2">
        <v>2750</v>
      </c>
      <c r="D27" s="27"/>
      <c r="E27" s="2">
        <v>20505</v>
      </c>
      <c r="F27" s="2">
        <v>19020</v>
      </c>
    </row>
    <row r="28" spans="1:6" ht="12.75">
      <c r="A28" t="s">
        <v>38</v>
      </c>
      <c r="B28" s="5">
        <v>-516</v>
      </c>
      <c r="C28" s="5">
        <v>-356</v>
      </c>
      <c r="D28" s="28"/>
      <c r="E28" s="5">
        <v>-4706</v>
      </c>
      <c r="F28" s="5">
        <v>-4406</v>
      </c>
    </row>
    <row r="29" spans="1:6" ht="12.75">
      <c r="A29" t="s">
        <v>39</v>
      </c>
      <c r="B29" s="65">
        <v>126</v>
      </c>
      <c r="C29" s="65">
        <v>2394</v>
      </c>
      <c r="D29" s="66"/>
      <c r="E29" s="65">
        <v>15799</v>
      </c>
      <c r="F29" s="65">
        <v>14614</v>
      </c>
    </row>
    <row r="30" spans="2:6" ht="12.75">
      <c r="B30" s="10"/>
      <c r="C30" s="10"/>
      <c r="D30" s="35"/>
      <c r="E30" s="10" t="s">
        <v>93</v>
      </c>
      <c r="F30" s="10"/>
    </row>
    <row r="31" spans="1:6" ht="12.75">
      <c r="A31" s="3" t="s">
        <v>185</v>
      </c>
      <c r="B31" s="10"/>
      <c r="C31" s="10"/>
      <c r="D31" s="27"/>
      <c r="E31" s="10"/>
      <c r="F31" s="10"/>
    </row>
    <row r="32" spans="1:6" ht="12.75">
      <c r="A32" t="s">
        <v>186</v>
      </c>
      <c r="B32" s="10">
        <v>126</v>
      </c>
      <c r="C32" s="10">
        <v>2394</v>
      </c>
      <c r="D32" s="27"/>
      <c r="E32" s="10">
        <v>15799</v>
      </c>
      <c r="F32" s="10">
        <v>14614</v>
      </c>
    </row>
    <row r="33" spans="1:6" ht="12.75">
      <c r="A33" t="s">
        <v>187</v>
      </c>
      <c r="B33" s="10">
        <v>2</v>
      </c>
      <c r="C33" s="10">
        <v>1</v>
      </c>
      <c r="D33" s="27"/>
      <c r="E33" s="77">
        <v>5</v>
      </c>
      <c r="F33" s="10">
        <v>4</v>
      </c>
    </row>
    <row r="34" spans="1:6" ht="12.75">
      <c r="A34" t="s">
        <v>40</v>
      </c>
      <c r="B34" s="65">
        <v>128</v>
      </c>
      <c r="C34" s="65">
        <v>2395</v>
      </c>
      <c r="D34" s="66"/>
      <c r="E34" s="65">
        <v>15804</v>
      </c>
      <c r="F34" s="65">
        <v>14618</v>
      </c>
    </row>
    <row r="35" spans="2:6" ht="12.75">
      <c r="B35" s="2"/>
      <c r="C35" s="10"/>
      <c r="D35" s="2"/>
      <c r="E35" s="2"/>
      <c r="F35" s="10"/>
    </row>
    <row r="36" spans="1:6" ht="12.75">
      <c r="A36" s="64" t="s">
        <v>188</v>
      </c>
      <c r="B36" s="2"/>
      <c r="C36" s="10"/>
      <c r="D36" s="2"/>
      <c r="E36" s="2"/>
      <c r="F36" s="10"/>
    </row>
    <row r="37" spans="1:6" ht="12.75">
      <c r="A37" s="64" t="s">
        <v>189</v>
      </c>
      <c r="B37" s="2"/>
      <c r="C37" s="10"/>
      <c r="D37" s="2"/>
      <c r="E37" s="2"/>
      <c r="F37" s="10"/>
    </row>
    <row r="38" spans="2:6" ht="12.75">
      <c r="B38" s="79"/>
      <c r="C38" s="79"/>
      <c r="D38" s="79"/>
      <c r="E38" s="79"/>
      <c r="F38" s="79"/>
    </row>
    <row r="39" spans="1:6" ht="12.75">
      <c r="A39" t="s">
        <v>41</v>
      </c>
      <c r="B39" s="11">
        <f>+notes!E319</f>
        <v>0.194480459344323</v>
      </c>
      <c r="C39" s="11">
        <f>+notes!F319</f>
        <v>3.8141061385760033</v>
      </c>
      <c r="D39" s="11"/>
      <c r="E39" s="11">
        <f>+notes!G319</f>
        <v>24.38568870778539</v>
      </c>
      <c r="F39" s="11">
        <f>+notes!H319</f>
        <v>23.282935300396705</v>
      </c>
    </row>
    <row r="40" spans="1:6" ht="12.75">
      <c r="A40" s="9" t="s">
        <v>94</v>
      </c>
      <c r="B40" s="13">
        <f>+notes!E340</f>
        <v>0.19324856980721156</v>
      </c>
      <c r="C40" s="13">
        <f>+notes!F340</f>
        <v>3.730657150426205</v>
      </c>
      <c r="D40" s="13"/>
      <c r="E40" s="13">
        <f>+notes!G340</f>
        <v>24.231223447493136</v>
      </c>
      <c r="F40" s="13">
        <f>+notes!H340</f>
        <v>22.773526982593385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78"/>
      <c r="C43" s="78"/>
      <c r="D43" s="78"/>
      <c r="E43" s="78"/>
      <c r="F43" s="78"/>
    </row>
    <row r="44" ht="12.75">
      <c r="A44" s="3" t="s">
        <v>42</v>
      </c>
    </row>
    <row r="45" ht="12.75">
      <c r="A45" s="3" t="s">
        <v>182</v>
      </c>
    </row>
  </sheetData>
  <mergeCells count="2">
    <mergeCell ref="B7:C7"/>
    <mergeCell ref="E7:F7"/>
  </mergeCells>
  <printOptions/>
  <pageMargins left="0.75" right="0.75" top="1" bottom="1" header="0.5" footer="0.5"/>
  <pageSetup fitToHeight="1" fitToWidth="1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3">
      <selection activeCell="I4" sqref="I4"/>
    </sheetView>
  </sheetViews>
  <sheetFormatPr defaultColWidth="9.140625" defaultRowHeight="12.75"/>
  <cols>
    <col min="1" max="1" width="24.140625" style="0" customWidth="1"/>
    <col min="2" max="3" width="9.140625" style="2" customWidth="1"/>
    <col min="4" max="4" width="11.00390625" style="2" customWidth="1"/>
    <col min="5" max="5" width="13.421875" style="2" customWidth="1"/>
    <col min="6" max="6" width="9.140625" style="2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7" ht="12.75">
      <c r="A3" s="3" t="s">
        <v>138</v>
      </c>
      <c r="G3" s="12" t="s">
        <v>121</v>
      </c>
    </row>
    <row r="4" ht="12.75">
      <c r="A4" s="3" t="s">
        <v>278</v>
      </c>
    </row>
    <row r="5" ht="12.75">
      <c r="A5" s="3"/>
    </row>
    <row r="6" spans="1:8" ht="12.75">
      <c r="A6" s="3"/>
      <c r="B6" s="48"/>
      <c r="C6" s="44"/>
      <c r="D6" s="44"/>
      <c r="E6" s="44"/>
      <c r="F6" s="35"/>
      <c r="G6" s="8" t="s">
        <v>199</v>
      </c>
      <c r="H6" s="8" t="s">
        <v>5</v>
      </c>
    </row>
    <row r="7" spans="1:8" ht="12.75">
      <c r="A7" s="3"/>
      <c r="B7" s="94" t="s">
        <v>202</v>
      </c>
      <c r="C7" s="95"/>
      <c r="D7" s="95"/>
      <c r="E7" s="95"/>
      <c r="F7" s="96"/>
      <c r="G7" s="8" t="s">
        <v>200</v>
      </c>
      <c r="H7" s="8" t="s">
        <v>201</v>
      </c>
    </row>
    <row r="8" spans="1:6" ht="12.75">
      <c r="A8" s="3"/>
      <c r="B8" s="92" t="s">
        <v>73</v>
      </c>
      <c r="C8" s="93"/>
      <c r="D8" s="93"/>
      <c r="E8" s="84" t="s">
        <v>74</v>
      </c>
      <c r="F8" s="35"/>
    </row>
    <row r="9" spans="2:6" ht="12.75">
      <c r="B9" s="45"/>
      <c r="C9" s="10"/>
      <c r="D9" s="10"/>
      <c r="E9" s="85"/>
      <c r="F9" s="27"/>
    </row>
    <row r="10" spans="2:6" ht="12.75">
      <c r="B10" s="40" t="s">
        <v>1</v>
      </c>
      <c r="C10" s="41" t="s">
        <v>1</v>
      </c>
      <c r="D10" s="41" t="s">
        <v>8</v>
      </c>
      <c r="E10" s="86" t="s">
        <v>3</v>
      </c>
      <c r="F10" s="42"/>
    </row>
    <row r="11" spans="2:6" ht="12.75">
      <c r="B11" s="46" t="s">
        <v>2</v>
      </c>
      <c r="C11" s="34" t="s">
        <v>7</v>
      </c>
      <c r="D11" s="34" t="s">
        <v>9</v>
      </c>
      <c r="E11" s="87" t="s">
        <v>4</v>
      </c>
      <c r="F11" s="47" t="s">
        <v>5</v>
      </c>
    </row>
    <row r="12" spans="1:8" ht="12.75">
      <c r="A12" s="31"/>
      <c r="B12" s="43" t="s">
        <v>6</v>
      </c>
      <c r="C12" s="43" t="s">
        <v>6</v>
      </c>
      <c r="D12" s="43" t="s">
        <v>6</v>
      </c>
      <c r="E12" s="43" t="s">
        <v>6</v>
      </c>
      <c r="F12" s="43" t="s">
        <v>6</v>
      </c>
      <c r="G12" s="12" t="s">
        <v>6</v>
      </c>
      <c r="H12" s="12" t="s">
        <v>6</v>
      </c>
    </row>
    <row r="13" spans="2:6" ht="12.75">
      <c r="B13" s="10"/>
      <c r="C13" s="10"/>
      <c r="D13" s="10"/>
      <c r="E13" s="10"/>
      <c r="F13" s="10"/>
    </row>
    <row r="14" ht="12.75">
      <c r="A14" s="3" t="s">
        <v>329</v>
      </c>
    </row>
    <row r="15" spans="1:8" ht="12.75">
      <c r="A15" s="3" t="s">
        <v>117</v>
      </c>
      <c r="B15" s="2">
        <v>62303</v>
      </c>
      <c r="C15" s="2">
        <v>3727</v>
      </c>
      <c r="D15" s="2">
        <v>1490</v>
      </c>
      <c r="E15" s="2">
        <v>37346</v>
      </c>
      <c r="F15" s="2">
        <v>104866</v>
      </c>
      <c r="G15" s="2">
        <v>1455</v>
      </c>
      <c r="H15" s="2">
        <v>106321</v>
      </c>
    </row>
    <row r="16" ht="12.75">
      <c r="A16" s="3"/>
    </row>
    <row r="17" spans="1:8" ht="12.75">
      <c r="A17" t="s">
        <v>40</v>
      </c>
      <c r="E17" s="2">
        <v>14616</v>
      </c>
      <c r="F17" s="2">
        <v>14616</v>
      </c>
      <c r="G17">
        <v>-5</v>
      </c>
      <c r="H17" s="2">
        <v>14611</v>
      </c>
    </row>
    <row r="18" spans="1:8" ht="12.75">
      <c r="A18" s="9" t="s">
        <v>89</v>
      </c>
      <c r="B18" s="2">
        <v>1028</v>
      </c>
      <c r="C18" s="2">
        <v>41</v>
      </c>
      <c r="F18" s="2">
        <v>1069</v>
      </c>
      <c r="H18" s="2">
        <v>1069</v>
      </c>
    </row>
    <row r="19" spans="1:8" ht="12.75">
      <c r="A19" s="9" t="s">
        <v>330</v>
      </c>
      <c r="H19" s="2"/>
    </row>
    <row r="20" spans="1:8" ht="12.75">
      <c r="A20" s="9" t="s">
        <v>331</v>
      </c>
      <c r="D20" s="2">
        <v>-1490</v>
      </c>
      <c r="E20" s="2">
        <v>1490</v>
      </c>
      <c r="F20" s="2">
        <v>0</v>
      </c>
      <c r="H20" s="2">
        <v>0</v>
      </c>
    </row>
    <row r="21" spans="1:8" ht="12.75">
      <c r="A21" s="82" t="s">
        <v>45</v>
      </c>
      <c r="E21" s="2">
        <v>-4503</v>
      </c>
      <c r="F21" s="2">
        <v>-4503</v>
      </c>
      <c r="H21" s="2">
        <v>-4503</v>
      </c>
    </row>
    <row r="22" spans="1:6" ht="12.75">
      <c r="A22" s="5"/>
      <c r="B22" s="31"/>
      <c r="C22" s="31"/>
      <c r="D22" s="31"/>
      <c r="E22" s="31"/>
      <c r="F22" s="31"/>
    </row>
    <row r="23" spans="1:8" ht="12.75">
      <c r="A23" s="83" t="s">
        <v>279</v>
      </c>
      <c r="B23" s="4">
        <v>63331</v>
      </c>
      <c r="C23" s="4">
        <v>3768</v>
      </c>
      <c r="D23" s="4">
        <v>0</v>
      </c>
      <c r="E23" s="4">
        <v>48949</v>
      </c>
      <c r="F23" s="4">
        <v>116048</v>
      </c>
      <c r="G23" s="80">
        <v>1450</v>
      </c>
      <c r="H23" s="80">
        <v>117498</v>
      </c>
    </row>
    <row r="24" spans="1:8" ht="12.75">
      <c r="A24" s="3"/>
      <c r="B24" s="10"/>
      <c r="C24" s="10"/>
      <c r="D24" s="10"/>
      <c r="E24" s="10"/>
      <c r="F24" s="10"/>
      <c r="G24" s="81"/>
      <c r="H24" s="81"/>
    </row>
    <row r="25" spans="1:8" ht="12.75">
      <c r="A25" s="3"/>
      <c r="B25" s="10"/>
      <c r="C25" s="15"/>
      <c r="D25" s="15"/>
      <c r="E25" s="15"/>
      <c r="F25" s="15"/>
      <c r="G25" s="81"/>
      <c r="H25" s="81"/>
    </row>
    <row r="26" spans="1:8" ht="12.75">
      <c r="A26" s="3" t="s">
        <v>184</v>
      </c>
      <c r="B26" s="15">
        <v>63331</v>
      </c>
      <c r="C26" s="15">
        <v>3768</v>
      </c>
      <c r="D26" s="15">
        <v>0</v>
      </c>
      <c r="E26" s="15">
        <v>48949</v>
      </c>
      <c r="F26" s="15">
        <v>116048</v>
      </c>
      <c r="G26" s="37">
        <v>1449</v>
      </c>
      <c r="H26" s="36">
        <v>117497</v>
      </c>
    </row>
    <row r="27" spans="1:8" ht="12.75">
      <c r="A27" s="3"/>
      <c r="G27" s="81"/>
      <c r="H27" s="81"/>
    </row>
    <row r="28" spans="1:8" ht="12.75">
      <c r="A28" t="s">
        <v>40</v>
      </c>
      <c r="E28" s="2">
        <v>15805</v>
      </c>
      <c r="F28" s="2">
        <v>15805</v>
      </c>
      <c r="G28" s="81">
        <v>-4</v>
      </c>
      <c r="H28" s="36">
        <v>15801</v>
      </c>
    </row>
    <row r="29" spans="1:8" ht="12.75">
      <c r="A29" s="9" t="s">
        <v>89</v>
      </c>
      <c r="B29" s="2">
        <v>2164</v>
      </c>
      <c r="C29" s="2">
        <v>91</v>
      </c>
      <c r="F29" s="2">
        <v>2255</v>
      </c>
      <c r="H29" s="2">
        <v>2255</v>
      </c>
    </row>
    <row r="30" spans="1:8" ht="12.75">
      <c r="A30" s="9" t="s">
        <v>45</v>
      </c>
      <c r="E30" s="2">
        <v>-4672</v>
      </c>
      <c r="F30" s="2">
        <v>-4672</v>
      </c>
      <c r="H30" s="2">
        <v>-4672</v>
      </c>
    </row>
    <row r="31" spans="1:8" ht="12.75">
      <c r="A31" s="9" t="s">
        <v>340</v>
      </c>
      <c r="H31" s="2"/>
    </row>
    <row r="32" spans="1:8" ht="12.75">
      <c r="A32" s="9" t="s">
        <v>341</v>
      </c>
      <c r="H32" s="2"/>
    </row>
    <row r="33" spans="1:8" ht="12.75">
      <c r="A33" s="9" t="s">
        <v>342</v>
      </c>
      <c r="E33" s="2">
        <v>-31</v>
      </c>
      <c r="F33" s="2">
        <v>-31</v>
      </c>
      <c r="H33" s="2">
        <v>-31</v>
      </c>
    </row>
    <row r="34" spans="1:8" ht="12.75">
      <c r="A34" s="82"/>
      <c r="D34" s="2">
        <v>0</v>
      </c>
      <c r="F34" s="2">
        <v>0</v>
      </c>
      <c r="H34" s="2">
        <v>0</v>
      </c>
    </row>
    <row r="35" spans="1:6" ht="12.75">
      <c r="A35" s="5"/>
      <c r="B35" s="31"/>
      <c r="C35" s="31"/>
      <c r="D35" s="31"/>
      <c r="E35" s="31"/>
      <c r="F35" s="31"/>
    </row>
    <row r="36" spans="1:8" ht="12.75">
      <c r="A36" s="83" t="s">
        <v>280</v>
      </c>
      <c r="B36" s="4">
        <v>65495</v>
      </c>
      <c r="C36" s="4">
        <v>3859</v>
      </c>
      <c r="D36" s="4">
        <v>0</v>
      </c>
      <c r="E36" s="4">
        <v>60051</v>
      </c>
      <c r="F36" s="4">
        <v>129405</v>
      </c>
      <c r="G36" s="4">
        <v>1445</v>
      </c>
      <c r="H36" s="4">
        <v>130850</v>
      </c>
    </row>
    <row r="37" spans="1:6" ht="12.75">
      <c r="A37" s="3"/>
      <c r="B37" s="10"/>
      <c r="C37" s="10"/>
      <c r="D37" s="10"/>
      <c r="E37" s="10"/>
      <c r="F37" s="10"/>
    </row>
    <row r="38" ht="12.75">
      <c r="A38" s="3" t="s">
        <v>11</v>
      </c>
    </row>
    <row r="39" ht="12.75">
      <c r="A39" s="3" t="s">
        <v>183</v>
      </c>
    </row>
  </sheetData>
  <mergeCells count="2">
    <mergeCell ref="B8:D8"/>
    <mergeCell ref="B7:F7"/>
  </mergeCells>
  <printOptions/>
  <pageMargins left="0.75" right="0.75" top="1" bottom="1" header="0.5" footer="0.5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43">
      <selection activeCell="H7" sqref="H7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137</v>
      </c>
      <c r="B3" s="3"/>
      <c r="F3" s="8" t="s">
        <v>120</v>
      </c>
    </row>
    <row r="4" spans="1:2" ht="12.75">
      <c r="A4" s="3" t="s">
        <v>280</v>
      </c>
      <c r="B4" s="3"/>
    </row>
    <row r="5" ht="12.75">
      <c r="A5" s="3"/>
    </row>
    <row r="6" spans="1:5" ht="12.75">
      <c r="A6" s="3"/>
      <c r="D6" s="8"/>
      <c r="E6" s="8" t="s">
        <v>329</v>
      </c>
    </row>
    <row r="7" spans="3:5" ht="12.75">
      <c r="C7" s="3"/>
      <c r="D7" s="7" t="s">
        <v>281</v>
      </c>
      <c r="E7" s="7" t="s">
        <v>196</v>
      </c>
    </row>
    <row r="8" spans="3:5" ht="12.75">
      <c r="C8" s="3"/>
      <c r="D8" s="8" t="s">
        <v>10</v>
      </c>
      <c r="E8" s="8" t="s">
        <v>10</v>
      </c>
    </row>
    <row r="9" ht="12.75">
      <c r="A9" s="3" t="s">
        <v>219</v>
      </c>
    </row>
    <row r="10" spans="2:5" ht="12.75">
      <c r="B10" t="s">
        <v>12</v>
      </c>
      <c r="D10" s="2">
        <v>44604</v>
      </c>
      <c r="E10" s="2">
        <v>40846</v>
      </c>
    </row>
    <row r="11" spans="2:5" ht="12.75">
      <c r="B11" t="s">
        <v>190</v>
      </c>
      <c r="D11" s="2">
        <v>25710</v>
      </c>
      <c r="E11" s="2">
        <v>17550</v>
      </c>
    </row>
    <row r="12" spans="2:5" ht="12.75">
      <c r="B12" t="s">
        <v>26</v>
      </c>
      <c r="D12" s="2">
        <v>9129</v>
      </c>
      <c r="E12" s="2">
        <v>9066</v>
      </c>
    </row>
    <row r="13" spans="2:5" ht="12.75">
      <c r="B13" t="s">
        <v>27</v>
      </c>
      <c r="D13" s="2">
        <v>8894</v>
      </c>
      <c r="E13" s="2">
        <v>8894</v>
      </c>
    </row>
    <row r="14" spans="2:5" ht="12.75">
      <c r="B14" t="s">
        <v>107</v>
      </c>
      <c r="D14" s="5">
        <v>153</v>
      </c>
      <c r="E14" s="5">
        <v>191</v>
      </c>
    </row>
    <row r="15" spans="4:5" ht="12.75">
      <c r="D15" s="4">
        <v>88490</v>
      </c>
      <c r="E15" s="4">
        <v>76547</v>
      </c>
    </row>
    <row r="16" spans="4:5" ht="12.75">
      <c r="D16" s="2"/>
      <c r="E16" s="2"/>
    </row>
    <row r="17" spans="1:5" ht="12.75">
      <c r="A17" s="3" t="s">
        <v>28</v>
      </c>
      <c r="D17" s="2"/>
      <c r="E17" s="2"/>
    </row>
    <row r="18" spans="2:5" ht="12.75">
      <c r="B18" t="s">
        <v>14</v>
      </c>
      <c r="D18" s="10">
        <v>37001</v>
      </c>
      <c r="E18" s="10">
        <v>37825</v>
      </c>
    </row>
    <row r="19" spans="2:5" ht="12.75">
      <c r="B19" t="s">
        <v>29</v>
      </c>
      <c r="D19" s="10">
        <v>44838</v>
      </c>
      <c r="E19" s="10">
        <v>39042</v>
      </c>
    </row>
    <row r="20" spans="2:5" ht="12.75">
      <c r="B20" t="s">
        <v>30</v>
      </c>
      <c r="D20" s="77">
        <v>10621</v>
      </c>
      <c r="E20" s="10">
        <v>14200</v>
      </c>
    </row>
    <row r="21" spans="2:5" ht="12.75">
      <c r="B21" t="s">
        <v>108</v>
      </c>
      <c r="D21" s="61">
        <v>1205</v>
      </c>
      <c r="E21" s="61">
        <v>274</v>
      </c>
    </row>
    <row r="22" spans="4:5" ht="12.75">
      <c r="D22" s="4">
        <v>93665</v>
      </c>
      <c r="E22" s="4">
        <v>91341</v>
      </c>
    </row>
    <row r="23" spans="4:5" ht="12.75">
      <c r="D23" s="2"/>
      <c r="E23" s="2"/>
    </row>
    <row r="24" spans="1:5" ht="12.75">
      <c r="A24" s="3" t="s">
        <v>215</v>
      </c>
      <c r="D24" s="2">
        <v>182155</v>
      </c>
      <c r="E24" s="2">
        <v>167888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216</v>
      </c>
      <c r="D27" s="2"/>
      <c r="E27" s="2"/>
    </row>
    <row r="28" spans="1:5" ht="12.75">
      <c r="A28" s="3" t="s">
        <v>192</v>
      </c>
      <c r="D28" s="2"/>
      <c r="E28" s="2"/>
    </row>
    <row r="29" spans="1:5" ht="12.75">
      <c r="A29" s="3" t="s">
        <v>193</v>
      </c>
      <c r="D29" s="2"/>
      <c r="E29" s="2"/>
    </row>
    <row r="30" spans="2:5" ht="12.75">
      <c r="B30" t="s">
        <v>34</v>
      </c>
      <c r="D30" s="10">
        <v>65495</v>
      </c>
      <c r="E30" s="10">
        <v>63331</v>
      </c>
    </row>
    <row r="31" spans="2:5" ht="12.75">
      <c r="B31" t="s">
        <v>194</v>
      </c>
      <c r="D31" s="10">
        <v>3859</v>
      </c>
      <c r="E31" s="10">
        <v>3769</v>
      </c>
    </row>
    <row r="32" spans="2:5" ht="12.75">
      <c r="B32" t="s">
        <v>195</v>
      </c>
      <c r="D32" s="5">
        <v>60050</v>
      </c>
      <c r="E32" s="5">
        <v>48948</v>
      </c>
    </row>
    <row r="33" spans="4:5" ht="12.75">
      <c r="D33" s="10">
        <v>129404</v>
      </c>
      <c r="E33" s="10">
        <v>116048</v>
      </c>
    </row>
    <row r="34" spans="1:5" ht="12.75">
      <c r="A34" s="3" t="s">
        <v>187</v>
      </c>
      <c r="D34" s="2">
        <v>1445</v>
      </c>
      <c r="E34" s="2">
        <v>1450</v>
      </c>
    </row>
    <row r="35" spans="1:5" ht="12.75">
      <c r="A35" s="3" t="s">
        <v>191</v>
      </c>
      <c r="D35" s="4">
        <v>130849</v>
      </c>
      <c r="E35" s="4">
        <v>117498</v>
      </c>
    </row>
    <row r="36" spans="4:5" ht="12.75">
      <c r="D36" s="2"/>
      <c r="E36" s="2"/>
    </row>
    <row r="37" spans="1:5" ht="12.75">
      <c r="A37" s="3" t="s">
        <v>35</v>
      </c>
      <c r="D37" s="2"/>
      <c r="E37" s="2"/>
    </row>
    <row r="38" spans="2:5" ht="12.75">
      <c r="B38" t="s">
        <v>33</v>
      </c>
      <c r="D38" s="10">
        <v>15175</v>
      </c>
      <c r="E38" s="10">
        <v>8000</v>
      </c>
    </row>
    <row r="39" spans="2:5" ht="12.75">
      <c r="B39" t="s">
        <v>36</v>
      </c>
      <c r="D39" s="10">
        <v>8844</v>
      </c>
      <c r="E39" s="10">
        <v>7620</v>
      </c>
    </row>
    <row r="40" spans="4:5" ht="12.75">
      <c r="D40" s="4">
        <v>24019</v>
      </c>
      <c r="E40" s="4">
        <v>15620</v>
      </c>
    </row>
    <row r="41" spans="4:5" ht="12.75">
      <c r="D41" s="10"/>
      <c r="E41" s="10"/>
    </row>
    <row r="42" spans="1:5" ht="12.75">
      <c r="A42" s="3" t="s">
        <v>31</v>
      </c>
      <c r="D42" s="10"/>
      <c r="E42" s="10"/>
    </row>
    <row r="43" spans="2:5" ht="12.75">
      <c r="B43" t="s">
        <v>32</v>
      </c>
      <c r="D43" s="10">
        <v>12314</v>
      </c>
      <c r="E43" s="10">
        <v>11407</v>
      </c>
    </row>
    <row r="44" spans="2:5" ht="12.75">
      <c r="B44" t="s">
        <v>78</v>
      </c>
      <c r="D44" s="10">
        <v>14195</v>
      </c>
      <c r="E44" s="10">
        <v>22784</v>
      </c>
    </row>
    <row r="45" spans="2:5" ht="12.75">
      <c r="B45" t="s">
        <v>109</v>
      </c>
      <c r="D45" s="10">
        <v>778</v>
      </c>
      <c r="E45" s="10">
        <v>579</v>
      </c>
    </row>
    <row r="46" spans="4:5" ht="12.75">
      <c r="D46" s="4">
        <v>27287</v>
      </c>
      <c r="E46" s="4">
        <v>34770</v>
      </c>
    </row>
    <row r="47" spans="1:5" ht="12.75">
      <c r="A47" s="3" t="s">
        <v>218</v>
      </c>
      <c r="B47" s="3"/>
      <c r="D47" s="10">
        <v>51306</v>
      </c>
      <c r="E47" s="10">
        <v>50390</v>
      </c>
    </row>
    <row r="48" spans="1:5" ht="12.75">
      <c r="A48" s="3"/>
      <c r="B48" s="3"/>
      <c r="D48" s="10"/>
      <c r="E48" s="10"/>
    </row>
    <row r="49" spans="1:5" ht="12.75">
      <c r="A49" s="3" t="s">
        <v>217</v>
      </c>
      <c r="B49" s="3"/>
      <c r="D49" s="10">
        <v>182155</v>
      </c>
      <c r="E49" s="10">
        <v>167888</v>
      </c>
    </row>
    <row r="50" spans="1:5" ht="12.75">
      <c r="A50" s="3"/>
      <c r="B50" s="3"/>
      <c r="D50" s="10"/>
      <c r="E50" s="10"/>
    </row>
    <row r="51" spans="1:5" ht="12.75">
      <c r="A51" s="3" t="s">
        <v>140</v>
      </c>
      <c r="B51" s="3"/>
      <c r="D51" s="22">
        <v>1.9978471639056417</v>
      </c>
      <c r="E51" s="22">
        <v>1.8552999321027617</v>
      </c>
    </row>
    <row r="52" spans="4:5" ht="12.75">
      <c r="D52" s="22"/>
      <c r="E52" s="22"/>
    </row>
    <row r="53" spans="4:5" ht="12.75">
      <c r="D53" s="10"/>
      <c r="E53" s="10"/>
    </row>
    <row r="54" spans="1:5" ht="12.75">
      <c r="A54" s="3" t="s">
        <v>37</v>
      </c>
      <c r="D54" s="2"/>
      <c r="E54" s="2"/>
    </row>
    <row r="55" spans="1:5" ht="12.75">
      <c r="A55" s="3" t="s">
        <v>182</v>
      </c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</sheetData>
  <printOptions/>
  <pageMargins left="0.75" right="0.75" top="1" bottom="1" header="0.5" footer="0.5"/>
  <pageSetup fitToHeight="1" fitToWidth="1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D9" sqref="D9"/>
    </sheetView>
  </sheetViews>
  <sheetFormatPr defaultColWidth="9.140625" defaultRowHeight="12.75"/>
  <cols>
    <col min="1" max="1" width="48.140625" style="0" customWidth="1"/>
    <col min="2" max="3" width="14.28125" style="51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139</v>
      </c>
      <c r="C3" s="53" t="s">
        <v>128</v>
      </c>
    </row>
    <row r="4" spans="1:3" ht="12.75">
      <c r="A4" s="3" t="s">
        <v>276</v>
      </c>
      <c r="B4" s="53"/>
      <c r="C4" s="53"/>
    </row>
    <row r="5" spans="1:3" ht="12.75">
      <c r="A5" s="3"/>
      <c r="B5" s="53"/>
      <c r="C5" s="53"/>
    </row>
    <row r="6" spans="1:3" ht="12.75">
      <c r="A6" s="3"/>
      <c r="B6" s="72" t="s">
        <v>281</v>
      </c>
      <c r="C6" s="72" t="s">
        <v>196</v>
      </c>
    </row>
    <row r="7" spans="2:3" ht="12.75">
      <c r="B7" s="53" t="s">
        <v>10</v>
      </c>
      <c r="C7" s="53" t="s">
        <v>10</v>
      </c>
    </row>
    <row r="8" spans="2:3" ht="12.75">
      <c r="B8" s="53"/>
      <c r="C8" s="53"/>
    </row>
    <row r="9" spans="1:3" ht="12.75">
      <c r="A9" s="3" t="s">
        <v>76</v>
      </c>
      <c r="B9" s="51">
        <v>15444</v>
      </c>
      <c r="C9" s="51">
        <v>10993</v>
      </c>
    </row>
    <row r="11" spans="1:3" ht="12.75">
      <c r="A11" s="3" t="s">
        <v>95</v>
      </c>
      <c r="B11" s="51">
        <v>-14774</v>
      </c>
      <c r="C11" s="51">
        <v>-21414</v>
      </c>
    </row>
    <row r="12" spans="2:3" ht="12.75">
      <c r="B12" s="73"/>
      <c r="C12" s="73"/>
    </row>
    <row r="13" spans="1:3" ht="12.75">
      <c r="A13" s="3" t="s">
        <v>75</v>
      </c>
      <c r="B13" s="51">
        <v>-2384</v>
      </c>
      <c r="C13" s="51">
        <v>7381</v>
      </c>
    </row>
    <row r="14" spans="2:3" ht="12.75">
      <c r="B14" s="69"/>
      <c r="C14" s="69"/>
    </row>
    <row r="15" spans="1:3" ht="12.75">
      <c r="A15" s="3" t="s">
        <v>43</v>
      </c>
      <c r="B15" s="51">
        <f>SUM(B9:B13)</f>
        <v>-1714</v>
      </c>
      <c r="C15" s="51">
        <f>SUM(C9:C13)</f>
        <v>-3040</v>
      </c>
    </row>
    <row r="17" spans="1:3" ht="12.75">
      <c r="A17" s="3" t="s">
        <v>270</v>
      </c>
      <c r="B17" s="51">
        <v>12334</v>
      </c>
      <c r="C17" s="51">
        <v>15374</v>
      </c>
    </row>
    <row r="18" spans="1:3" ht="12.75">
      <c r="A18" s="3" t="s">
        <v>298</v>
      </c>
      <c r="B18" s="58">
        <f>SUM(B15:B17)</f>
        <v>10620</v>
      </c>
      <c r="C18" s="58">
        <f>SUM(C15:C17)</f>
        <v>12334</v>
      </c>
    </row>
    <row r="21" ht="12.75">
      <c r="A21" s="3" t="s">
        <v>44</v>
      </c>
    </row>
    <row r="22" ht="12.75">
      <c r="A22" s="3" t="s">
        <v>182</v>
      </c>
    </row>
    <row r="25" spans="1:3" ht="12.75">
      <c r="A25" s="9" t="s">
        <v>290</v>
      </c>
      <c r="B25" s="56">
        <f>5873883-B26</f>
        <v>5503679</v>
      </c>
      <c r="C25" s="74"/>
    </row>
    <row r="26" spans="1:4" ht="12.75">
      <c r="A26" t="s">
        <v>291</v>
      </c>
      <c r="B26" s="51">
        <v>370204</v>
      </c>
      <c r="D26" s="2"/>
    </row>
    <row r="27" ht="12.75">
      <c r="D27" s="2"/>
    </row>
  </sheetData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1.8515625" style="0" customWidth="1"/>
    <col min="8" max="8" width="13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148</v>
      </c>
      <c r="H2" s="8" t="s">
        <v>122</v>
      </c>
    </row>
    <row r="3" ht="12.75">
      <c r="A3" s="3" t="s">
        <v>276</v>
      </c>
    </row>
    <row r="5" spans="1:2" ht="12.75">
      <c r="A5" s="6" t="s">
        <v>180</v>
      </c>
      <c r="B5" s="3" t="s">
        <v>79</v>
      </c>
    </row>
    <row r="6" ht="12.75">
      <c r="B6" t="s">
        <v>87</v>
      </c>
    </row>
    <row r="7" ht="12.75">
      <c r="B7" t="s">
        <v>141</v>
      </c>
    </row>
    <row r="8" ht="12.75">
      <c r="B8" t="s">
        <v>142</v>
      </c>
    </row>
    <row r="10" ht="12.75">
      <c r="B10" t="s">
        <v>88</v>
      </c>
    </row>
    <row r="11" ht="12.75">
      <c r="B11" t="s">
        <v>143</v>
      </c>
    </row>
    <row r="13" ht="12.75">
      <c r="B13" t="s">
        <v>144</v>
      </c>
    </row>
    <row r="14" ht="12.75">
      <c r="B14" t="s">
        <v>145</v>
      </c>
    </row>
    <row r="15" spans="2:9" ht="12.75">
      <c r="B15" s="9" t="s">
        <v>146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147</v>
      </c>
      <c r="C16" s="3"/>
      <c r="D16" s="3"/>
      <c r="E16" s="3"/>
      <c r="F16" s="3"/>
      <c r="G16" s="3"/>
      <c r="H16" s="3"/>
      <c r="I16" s="3"/>
    </row>
    <row r="18" spans="1:2" ht="12.75">
      <c r="A18" s="6" t="s">
        <v>181</v>
      </c>
      <c r="B18" s="3" t="s">
        <v>149</v>
      </c>
    </row>
    <row r="19" ht="12.75">
      <c r="B19" t="s">
        <v>150</v>
      </c>
    </row>
    <row r="20" ht="12.75">
      <c r="B20" t="s">
        <v>151</v>
      </c>
    </row>
    <row r="21" ht="12.75">
      <c r="B21" t="s">
        <v>152</v>
      </c>
    </row>
    <row r="22" ht="12.75">
      <c r="B22" t="s">
        <v>153</v>
      </c>
    </row>
    <row r="24" spans="2:3" ht="12.75">
      <c r="B24" s="3" t="s">
        <v>241</v>
      </c>
      <c r="C24" t="s">
        <v>242</v>
      </c>
    </row>
    <row r="25" spans="2:3" ht="12.75">
      <c r="B25" s="3" t="s">
        <v>154</v>
      </c>
      <c r="C25" t="s">
        <v>166</v>
      </c>
    </row>
    <row r="26" spans="2:3" ht="12.75">
      <c r="B26" s="3" t="s">
        <v>155</v>
      </c>
      <c r="C26" t="s">
        <v>167</v>
      </c>
    </row>
    <row r="27" spans="2:3" ht="12.75">
      <c r="B27" s="3" t="s">
        <v>156</v>
      </c>
      <c r="C27" t="s">
        <v>168</v>
      </c>
    </row>
    <row r="28" spans="2:3" ht="12.75">
      <c r="B28" s="3" t="s">
        <v>206</v>
      </c>
      <c r="C28" t="s">
        <v>14</v>
      </c>
    </row>
    <row r="29" spans="2:3" ht="12.75">
      <c r="B29" s="3" t="s">
        <v>157</v>
      </c>
      <c r="C29" t="s">
        <v>169</v>
      </c>
    </row>
    <row r="30" spans="2:3" ht="12.75">
      <c r="B30" s="3" t="s">
        <v>158</v>
      </c>
      <c r="C30" t="s">
        <v>170</v>
      </c>
    </row>
    <row r="31" spans="2:3" ht="12.75">
      <c r="B31" s="3" t="s">
        <v>159</v>
      </c>
      <c r="C31" t="s">
        <v>171</v>
      </c>
    </row>
    <row r="32" spans="2:3" ht="12.75">
      <c r="B32" s="3" t="s">
        <v>160</v>
      </c>
      <c r="C32" t="s">
        <v>172</v>
      </c>
    </row>
    <row r="33" spans="2:3" ht="12.75">
      <c r="B33" s="3" t="s">
        <v>161</v>
      </c>
      <c r="C33" t="s">
        <v>173</v>
      </c>
    </row>
    <row r="34" spans="2:3" ht="12.75">
      <c r="B34" s="3" t="s">
        <v>235</v>
      </c>
      <c r="C34" t="s">
        <v>238</v>
      </c>
    </row>
    <row r="35" spans="2:3" ht="12.75">
      <c r="B35" s="3" t="s">
        <v>236</v>
      </c>
      <c r="C35" t="s">
        <v>239</v>
      </c>
    </row>
    <row r="36" spans="2:3" ht="12.75">
      <c r="B36" s="3" t="s">
        <v>162</v>
      </c>
      <c r="C36" t="s">
        <v>174</v>
      </c>
    </row>
    <row r="37" spans="2:3" ht="12.75">
      <c r="B37" s="3" t="s">
        <v>163</v>
      </c>
      <c r="C37" t="s">
        <v>175</v>
      </c>
    </row>
    <row r="38" spans="2:3" ht="12.75">
      <c r="B38" s="3" t="s">
        <v>164</v>
      </c>
      <c r="C38" t="s">
        <v>176</v>
      </c>
    </row>
    <row r="39" spans="2:3" ht="12.75">
      <c r="B39" s="3" t="s">
        <v>165</v>
      </c>
      <c r="C39" t="s">
        <v>177</v>
      </c>
    </row>
    <row r="40" spans="2:3" ht="12.75">
      <c r="B40" s="3" t="s">
        <v>237</v>
      </c>
      <c r="C40" t="s">
        <v>240</v>
      </c>
    </row>
    <row r="41" ht="12.75">
      <c r="B41" s="3"/>
    </row>
    <row r="42" spans="1:2" s="9" customFormat="1" ht="12.75">
      <c r="A42" s="16"/>
      <c r="B42" s="9" t="s">
        <v>220</v>
      </c>
    </row>
    <row r="43" spans="1:2" s="9" customFormat="1" ht="12.75">
      <c r="A43" s="16"/>
      <c r="B43" s="9" t="s">
        <v>221</v>
      </c>
    </row>
    <row r="44" spans="1:3" s="9" customFormat="1" ht="12.75">
      <c r="A44" s="16"/>
      <c r="B44" s="3" t="s">
        <v>197</v>
      </c>
      <c r="C44" t="s">
        <v>198</v>
      </c>
    </row>
    <row r="45" s="9" customFormat="1" ht="12.75">
      <c r="A45" s="16"/>
    </row>
    <row r="46" ht="12.75">
      <c r="B46" t="s">
        <v>243</v>
      </c>
    </row>
    <row r="47" ht="12.75">
      <c r="B47" t="s">
        <v>244</v>
      </c>
    </row>
    <row r="48" ht="12.75">
      <c r="B48" s="9"/>
    </row>
    <row r="50" ht="12.75">
      <c r="A50" s="6" t="s">
        <v>0</v>
      </c>
    </row>
    <row r="51" spans="1:8" ht="12.75">
      <c r="A51" s="6" t="s">
        <v>148</v>
      </c>
      <c r="H51" s="8" t="s">
        <v>123</v>
      </c>
    </row>
    <row r="52" ht="12.75">
      <c r="A52" s="3" t="s">
        <v>276</v>
      </c>
    </row>
    <row r="54" spans="1:3" ht="12.75">
      <c r="A54" s="6" t="s">
        <v>262</v>
      </c>
      <c r="B54" s="63" t="s">
        <v>197</v>
      </c>
      <c r="C54" s="63" t="s">
        <v>198</v>
      </c>
    </row>
    <row r="55" ht="12.75">
      <c r="B55" t="s">
        <v>226</v>
      </c>
    </row>
    <row r="56" ht="12.75">
      <c r="B56" t="s">
        <v>229</v>
      </c>
    </row>
    <row r="58" ht="12.75">
      <c r="B58" t="s">
        <v>228</v>
      </c>
    </row>
    <row r="59" ht="12.75">
      <c r="B59" t="s">
        <v>251</v>
      </c>
    </row>
    <row r="60" ht="12.75">
      <c r="B60" t="s">
        <v>252</v>
      </c>
    </row>
    <row r="62" ht="12.75">
      <c r="B62" t="s">
        <v>257</v>
      </c>
    </row>
    <row r="63" ht="12.75">
      <c r="B63" t="s">
        <v>328</v>
      </c>
    </row>
    <row r="64" ht="12.75">
      <c r="B64" t="s">
        <v>323</v>
      </c>
    </row>
    <row r="66" spans="2:6" ht="12.75">
      <c r="B66" t="s">
        <v>321</v>
      </c>
      <c r="F66" t="s">
        <v>326</v>
      </c>
    </row>
    <row r="67" spans="2:6" ht="12.75">
      <c r="B67" t="s">
        <v>322</v>
      </c>
      <c r="F67" t="s">
        <v>327</v>
      </c>
    </row>
    <row r="69" ht="12.75">
      <c r="B69" t="s">
        <v>253</v>
      </c>
    </row>
    <row r="70" ht="12.75">
      <c r="B70" t="s">
        <v>254</v>
      </c>
    </row>
    <row r="71" ht="12.75">
      <c r="B71" t="s">
        <v>255</v>
      </c>
    </row>
    <row r="72" ht="12.75">
      <c r="B72" t="s">
        <v>256</v>
      </c>
    </row>
    <row r="74" spans="1:4" ht="12.75">
      <c r="A74" s="6" t="s">
        <v>299</v>
      </c>
      <c r="B74" s="63" t="s">
        <v>237</v>
      </c>
      <c r="C74" s="63" t="s">
        <v>240</v>
      </c>
      <c r="D74" s="75"/>
    </row>
    <row r="75" ht="12.75">
      <c r="B75" t="s">
        <v>317</v>
      </c>
    </row>
    <row r="76" ht="12.75">
      <c r="B76" t="s">
        <v>320</v>
      </c>
    </row>
    <row r="77" ht="12.75">
      <c r="B77" t="s">
        <v>313</v>
      </c>
    </row>
    <row r="79" ht="12.75">
      <c r="B79" t="s">
        <v>314</v>
      </c>
    </row>
    <row r="80" ht="12.75">
      <c r="B80" t="s">
        <v>315</v>
      </c>
    </row>
    <row r="81" ht="12.75">
      <c r="B81" t="s">
        <v>316</v>
      </c>
    </row>
    <row r="82" ht="12.75">
      <c r="B82" t="s">
        <v>332</v>
      </c>
    </row>
    <row r="84" ht="12.75">
      <c r="B84" t="s">
        <v>333</v>
      </c>
    </row>
    <row r="85" ht="12.75">
      <c r="B85" t="s">
        <v>334</v>
      </c>
    </row>
    <row r="87" spans="2:6" ht="12.75">
      <c r="B87" t="s">
        <v>318</v>
      </c>
      <c r="F87" t="s">
        <v>325</v>
      </c>
    </row>
    <row r="88" spans="2:6" ht="12.75">
      <c r="B88" t="s">
        <v>319</v>
      </c>
      <c r="F88" t="s">
        <v>324</v>
      </c>
    </row>
    <row r="92" ht="12.75">
      <c r="A92" s="6" t="s">
        <v>0</v>
      </c>
    </row>
    <row r="93" spans="1:8" ht="12.75">
      <c r="A93" s="6" t="s">
        <v>148</v>
      </c>
      <c r="H93" s="8" t="s">
        <v>124</v>
      </c>
    </row>
    <row r="94" ht="12.75">
      <c r="A94" s="3" t="s">
        <v>276</v>
      </c>
    </row>
    <row r="96" spans="1:2" ht="12.75">
      <c r="A96" s="6">
        <v>2</v>
      </c>
      <c r="B96" s="3" t="s">
        <v>55</v>
      </c>
    </row>
    <row r="97" ht="12.75">
      <c r="B97" t="s">
        <v>56</v>
      </c>
    </row>
    <row r="98" ht="12.75">
      <c r="B98" t="s">
        <v>147</v>
      </c>
    </row>
    <row r="100" spans="1:2" ht="12.75">
      <c r="A100" s="6">
        <v>3</v>
      </c>
      <c r="B100" s="3" t="s">
        <v>53</v>
      </c>
    </row>
    <row r="101" ht="12.75">
      <c r="B101" t="s">
        <v>64</v>
      </c>
    </row>
    <row r="102" ht="12.75">
      <c r="B102" t="s">
        <v>65</v>
      </c>
    </row>
    <row r="104" spans="1:2" ht="12.75">
      <c r="A104" s="20">
        <v>4</v>
      </c>
      <c r="B104" s="3" t="s">
        <v>57</v>
      </c>
    </row>
    <row r="105" spans="1:2" s="9" customFormat="1" ht="12.75">
      <c r="A105" s="16"/>
      <c r="B105" s="9" t="s">
        <v>268</v>
      </c>
    </row>
    <row r="106" spans="1:2" s="9" customFormat="1" ht="12.75">
      <c r="A106" s="16"/>
      <c r="B106" s="9" t="s">
        <v>269</v>
      </c>
    </row>
    <row r="107" spans="1:2" s="9" customFormat="1" ht="12.75">
      <c r="A107" s="16"/>
      <c r="B107" s="9" t="s">
        <v>271</v>
      </c>
    </row>
    <row r="108" spans="1:2" s="9" customFormat="1" ht="12.75">
      <c r="A108" s="16"/>
      <c r="B108" s="9" t="s">
        <v>272</v>
      </c>
    </row>
    <row r="109" s="9" customFormat="1" ht="12.75">
      <c r="A109" s="16"/>
    </row>
    <row r="110" spans="1:2" s="9" customFormat="1" ht="12.75">
      <c r="A110" s="16"/>
      <c r="B110" s="9" t="s">
        <v>274</v>
      </c>
    </row>
    <row r="111" spans="1:2" s="9" customFormat="1" ht="12.75">
      <c r="A111" s="16"/>
      <c r="B111" s="9" t="s">
        <v>275</v>
      </c>
    </row>
    <row r="112" s="9" customFormat="1" ht="12.75">
      <c r="A112" s="16"/>
    </row>
    <row r="113" spans="1:2" ht="12.75">
      <c r="A113" s="6">
        <v>5</v>
      </c>
      <c r="B113" s="3" t="s">
        <v>58</v>
      </c>
    </row>
    <row r="114" ht="12.75">
      <c r="B114" t="s">
        <v>59</v>
      </c>
    </row>
    <row r="115" ht="12.75">
      <c r="B115" t="s">
        <v>60</v>
      </c>
    </row>
    <row r="117" spans="1:2" ht="12.75">
      <c r="A117" s="6">
        <v>6</v>
      </c>
      <c r="B117" s="3" t="s">
        <v>18</v>
      </c>
    </row>
    <row r="118" ht="12.75">
      <c r="B118" s="9" t="s">
        <v>335</v>
      </c>
    </row>
    <row r="119" ht="12.75">
      <c r="B119" s="9" t="s">
        <v>283</v>
      </c>
    </row>
    <row r="120" ht="12.75">
      <c r="B120" s="9"/>
    </row>
    <row r="121" spans="1:8" ht="12.75">
      <c r="A121" s="6">
        <v>7</v>
      </c>
      <c r="B121" s="3" t="s">
        <v>45</v>
      </c>
      <c r="G121" s="97"/>
      <c r="H121" s="97"/>
    </row>
    <row r="122" spans="2:8" ht="12.75">
      <c r="B122" s="9" t="s">
        <v>282</v>
      </c>
      <c r="G122" s="29"/>
      <c r="H122" s="30"/>
    </row>
    <row r="123" spans="2:8" ht="12.75">
      <c r="B123" s="9"/>
      <c r="G123" s="29"/>
      <c r="H123" s="30"/>
    </row>
    <row r="124" spans="1:8" ht="12.75">
      <c r="A124" s="6">
        <v>8</v>
      </c>
      <c r="B124" s="3" t="s">
        <v>258</v>
      </c>
      <c r="G124" s="29"/>
      <c r="H124" s="30"/>
    </row>
    <row r="125" spans="2:8" ht="12.75">
      <c r="B125" t="s">
        <v>259</v>
      </c>
      <c r="F125" s="70" t="s">
        <v>284</v>
      </c>
      <c r="G125" s="70" t="s">
        <v>261</v>
      </c>
      <c r="H125" s="30"/>
    </row>
    <row r="126" spans="6:8" ht="12.75">
      <c r="F126" s="8" t="s">
        <v>10</v>
      </c>
      <c r="G126" s="8" t="s">
        <v>10</v>
      </c>
      <c r="H126" s="30"/>
    </row>
    <row r="127" spans="2:8" ht="12.75">
      <c r="B127" t="s">
        <v>260</v>
      </c>
      <c r="F127" s="71" t="s">
        <v>263</v>
      </c>
      <c r="G127" s="71" t="s">
        <v>263</v>
      </c>
      <c r="H127" s="30"/>
    </row>
    <row r="128" spans="2:8" ht="12.75">
      <c r="B128" t="s">
        <v>273</v>
      </c>
      <c r="F128" s="71" t="s">
        <v>263</v>
      </c>
      <c r="G128" s="71" t="s">
        <v>263</v>
      </c>
      <c r="H128" s="30"/>
    </row>
    <row r="129" spans="2:8" ht="12.75">
      <c r="B129" s="9"/>
      <c r="G129" s="29"/>
      <c r="H129" s="30"/>
    </row>
    <row r="130" spans="2:8" ht="12.75">
      <c r="B130" s="9"/>
      <c r="G130" s="29"/>
      <c r="H130" s="30"/>
    </row>
    <row r="131" spans="2:8" ht="12.75">
      <c r="B131" s="9"/>
      <c r="G131" s="29"/>
      <c r="H131" s="30"/>
    </row>
    <row r="132" ht="12.75">
      <c r="A132" s="6" t="s">
        <v>0</v>
      </c>
    </row>
    <row r="133" spans="1:8" ht="12.75">
      <c r="A133" s="6" t="s">
        <v>148</v>
      </c>
      <c r="H133" s="8" t="s">
        <v>125</v>
      </c>
    </row>
    <row r="134" ht="12.75">
      <c r="A134" s="3" t="s">
        <v>276</v>
      </c>
    </row>
    <row r="135" spans="7:8" ht="12.75">
      <c r="G135" s="29"/>
      <c r="H135" s="30"/>
    </row>
    <row r="136" spans="1:2" ht="12.75">
      <c r="A136" s="6">
        <v>9</v>
      </c>
      <c r="B136" s="3" t="s">
        <v>15</v>
      </c>
    </row>
    <row r="137" ht="12.75">
      <c r="B137" t="s">
        <v>16</v>
      </c>
    </row>
    <row r="138" ht="12.75">
      <c r="B138" t="s">
        <v>66</v>
      </c>
    </row>
    <row r="139" spans="7:8" ht="12.75">
      <c r="G139" s="97"/>
      <c r="H139" s="97"/>
    </row>
    <row r="140" spans="1:8" s="51" customFormat="1" ht="12.75">
      <c r="A140" s="49"/>
      <c r="B140" s="50" t="s">
        <v>281</v>
      </c>
      <c r="D140" s="67" t="s">
        <v>250</v>
      </c>
      <c r="E140" s="68" t="s">
        <v>249</v>
      </c>
      <c r="F140" s="68" t="s">
        <v>207</v>
      </c>
      <c r="G140" s="68" t="s">
        <v>209</v>
      </c>
      <c r="H140" s="68" t="s">
        <v>210</v>
      </c>
    </row>
    <row r="141" spans="1:8" s="51" customFormat="1" ht="12.75">
      <c r="A141" s="49"/>
      <c r="D141" s="68"/>
      <c r="E141" s="68"/>
      <c r="F141" s="68" t="s">
        <v>208</v>
      </c>
      <c r="G141" s="68"/>
      <c r="H141" s="68"/>
    </row>
    <row r="142" spans="1:8" s="51" customFormat="1" ht="12.75">
      <c r="A142" s="49"/>
      <c r="B142" s="55" t="s">
        <v>17</v>
      </c>
      <c r="D142" s="53" t="s">
        <v>10</v>
      </c>
      <c r="E142" s="53" t="s">
        <v>10</v>
      </c>
      <c r="F142" s="53" t="s">
        <v>10</v>
      </c>
      <c r="G142" s="53" t="s">
        <v>10</v>
      </c>
      <c r="H142" s="53" t="s">
        <v>10</v>
      </c>
    </row>
    <row r="143" spans="1:8" s="51" customFormat="1" ht="12.75">
      <c r="A143" s="49"/>
      <c r="B143" s="60" t="s">
        <v>214</v>
      </c>
      <c r="C143" s="56"/>
      <c r="D143" s="56">
        <v>92328</v>
      </c>
      <c r="E143" s="56">
        <v>41134</v>
      </c>
      <c r="F143" s="56">
        <v>10</v>
      </c>
      <c r="G143" s="57">
        <v>0</v>
      </c>
      <c r="H143" s="52">
        <f>SUM(D143:G143)</f>
        <v>133472</v>
      </c>
    </row>
    <row r="144" spans="1:8" s="51" customFormat="1" ht="12.75">
      <c r="A144" s="49"/>
      <c r="B144" s="56" t="s">
        <v>211</v>
      </c>
      <c r="C144" s="56"/>
      <c r="D144" s="56"/>
      <c r="E144" s="56"/>
      <c r="F144" s="56"/>
      <c r="G144" s="57"/>
      <c r="H144" s="57"/>
    </row>
    <row r="145" spans="1:8" s="51" customFormat="1" ht="12.75">
      <c r="A145" s="49"/>
      <c r="B145" s="56" t="s">
        <v>212</v>
      </c>
      <c r="C145" s="56"/>
      <c r="D145" s="58">
        <f>+D143+D144</f>
        <v>92328</v>
      </c>
      <c r="E145" s="58">
        <f>+E143+E144</f>
        <v>41134</v>
      </c>
      <c r="F145" s="58">
        <f>+F143+F144</f>
        <v>10</v>
      </c>
      <c r="G145" s="58">
        <f>+G143+G144</f>
        <v>0</v>
      </c>
      <c r="H145" s="58">
        <f>+H143+H144</f>
        <v>133472</v>
      </c>
    </row>
    <row r="146" spans="1:8" s="51" customFormat="1" ht="12.75">
      <c r="A146" s="49"/>
      <c r="B146" s="56"/>
      <c r="C146" s="56"/>
      <c r="D146" s="56"/>
      <c r="E146" s="56"/>
      <c r="F146" s="56"/>
      <c r="G146" s="57"/>
      <c r="H146" s="57"/>
    </row>
    <row r="147" spans="1:8" s="51" customFormat="1" ht="12.75">
      <c r="A147" s="49"/>
      <c r="B147" s="55" t="s">
        <v>213</v>
      </c>
      <c r="C147" s="56"/>
      <c r="D147" s="56">
        <v>18035</v>
      </c>
      <c r="E147" s="56">
        <v>4237</v>
      </c>
      <c r="F147" s="56">
        <v>562</v>
      </c>
      <c r="G147" s="57">
        <v>0</v>
      </c>
      <c r="H147" s="52">
        <f>SUM(D147:G147)</f>
        <v>22834</v>
      </c>
    </row>
    <row r="148" spans="1:8" s="51" customFormat="1" ht="12.75">
      <c r="A148" s="49"/>
      <c r="G148" s="54"/>
      <c r="H148" s="54"/>
    </row>
    <row r="149" spans="1:8" s="51" customFormat="1" ht="12.75">
      <c r="A149" s="49"/>
      <c r="B149" s="50" t="s">
        <v>196</v>
      </c>
      <c r="D149" s="67" t="s">
        <v>250</v>
      </c>
      <c r="E149" s="68" t="s">
        <v>249</v>
      </c>
      <c r="F149" s="68" t="s">
        <v>207</v>
      </c>
      <c r="G149" s="68" t="s">
        <v>209</v>
      </c>
      <c r="H149" s="68" t="s">
        <v>210</v>
      </c>
    </row>
    <row r="150" spans="1:8" s="51" customFormat="1" ht="12.75">
      <c r="A150" s="49"/>
      <c r="D150" s="68"/>
      <c r="E150" s="68"/>
      <c r="F150" s="68" t="s">
        <v>208</v>
      </c>
      <c r="G150" s="68"/>
      <c r="H150" s="68"/>
    </row>
    <row r="151" spans="1:8" s="51" customFormat="1" ht="12.75">
      <c r="A151" s="49"/>
      <c r="B151" s="55" t="s">
        <v>17</v>
      </c>
      <c r="D151" s="53" t="s">
        <v>10</v>
      </c>
      <c r="E151" s="53" t="s">
        <v>10</v>
      </c>
      <c r="F151" s="53" t="s">
        <v>10</v>
      </c>
      <c r="G151" s="53" t="s">
        <v>10</v>
      </c>
      <c r="H151" s="53" t="s">
        <v>10</v>
      </c>
    </row>
    <row r="152" spans="1:8" s="51" customFormat="1" ht="12.75">
      <c r="A152" s="49"/>
      <c r="B152" s="60" t="s">
        <v>214</v>
      </c>
      <c r="C152" s="56"/>
      <c r="D152" s="56">
        <v>92299</v>
      </c>
      <c r="E152" s="56">
        <v>36891</v>
      </c>
      <c r="F152" s="56">
        <v>10</v>
      </c>
      <c r="G152" s="57"/>
      <c r="H152" s="52">
        <f>SUM(D152:G152)</f>
        <v>129200</v>
      </c>
    </row>
    <row r="153" spans="1:8" s="51" customFormat="1" ht="12.75">
      <c r="A153" s="49"/>
      <c r="B153" s="56" t="s">
        <v>211</v>
      </c>
      <c r="C153" s="56"/>
      <c r="D153" s="56"/>
      <c r="E153" s="56"/>
      <c r="F153" s="56"/>
      <c r="G153" s="57"/>
      <c r="H153" s="57"/>
    </row>
    <row r="154" spans="1:8" s="51" customFormat="1" ht="12.75">
      <c r="A154" s="49"/>
      <c r="B154" s="56" t="s">
        <v>212</v>
      </c>
      <c r="C154" s="56"/>
      <c r="D154" s="58">
        <f>+D152+D153</f>
        <v>92299</v>
      </c>
      <c r="E154" s="58">
        <f>+E152+E153</f>
        <v>36891</v>
      </c>
      <c r="F154" s="58">
        <f>+F152+F153</f>
        <v>10</v>
      </c>
      <c r="G154" s="58">
        <f>+G152+G153</f>
        <v>0</v>
      </c>
      <c r="H154" s="58">
        <f>+H152+H153</f>
        <v>129200</v>
      </c>
    </row>
    <row r="155" spans="1:8" s="51" customFormat="1" ht="12.75">
      <c r="A155" s="49"/>
      <c r="B155" s="56"/>
      <c r="C155" s="56"/>
      <c r="D155" s="59"/>
      <c r="E155" s="59"/>
      <c r="F155" s="59"/>
      <c r="G155" s="59"/>
      <c r="H155" s="59"/>
    </row>
    <row r="156" spans="1:8" s="51" customFormat="1" ht="12.75">
      <c r="A156" s="49"/>
      <c r="B156" s="55" t="s">
        <v>213</v>
      </c>
      <c r="C156" s="56"/>
      <c r="D156" s="56">
        <v>16911</v>
      </c>
      <c r="E156" s="56">
        <v>3124</v>
      </c>
      <c r="F156" s="56">
        <v>346</v>
      </c>
      <c r="G156" s="57"/>
      <c r="H156" s="52">
        <f>SUM(D156:G156)</f>
        <v>20381</v>
      </c>
    </row>
    <row r="157" spans="7:8" ht="12.75">
      <c r="G157" s="39"/>
      <c r="H157" s="39"/>
    </row>
    <row r="158" spans="1:2" ht="12.75">
      <c r="A158" s="6">
        <v>10</v>
      </c>
      <c r="B158" s="3" t="s">
        <v>12</v>
      </c>
    </row>
    <row r="159" ht="12.75">
      <c r="B159" t="s">
        <v>13</v>
      </c>
    </row>
    <row r="160" ht="12.75">
      <c r="B160" t="s">
        <v>232</v>
      </c>
    </row>
    <row r="162" spans="1:2" ht="12.75">
      <c r="A162" s="6">
        <v>11</v>
      </c>
      <c r="B162" s="3" t="s">
        <v>61</v>
      </c>
    </row>
    <row r="163" ht="12.75">
      <c r="B163" t="s">
        <v>67</v>
      </c>
    </row>
    <row r="164" ht="12.75">
      <c r="B164" t="s">
        <v>285</v>
      </c>
    </row>
    <row r="165" ht="12.75">
      <c r="B165" t="s">
        <v>68</v>
      </c>
    </row>
    <row r="167" spans="1:2" ht="12.75">
      <c r="A167" s="6">
        <v>12</v>
      </c>
      <c r="B167" s="3" t="s">
        <v>52</v>
      </c>
    </row>
    <row r="168" ht="12.75">
      <c r="B168" s="9" t="s">
        <v>343</v>
      </c>
    </row>
    <row r="169" ht="12.75">
      <c r="B169" s="9" t="s">
        <v>311</v>
      </c>
    </row>
    <row r="170" ht="12.75">
      <c r="B170" s="9" t="s">
        <v>312</v>
      </c>
    </row>
    <row r="171" ht="12.75">
      <c r="B171" s="9" t="s">
        <v>346</v>
      </c>
    </row>
    <row r="172" ht="12.75">
      <c r="B172" s="9" t="s">
        <v>347</v>
      </c>
    </row>
    <row r="173" ht="12.75">
      <c r="B173" s="9"/>
    </row>
    <row r="174" ht="12.75">
      <c r="B174" s="9" t="s">
        <v>345</v>
      </c>
    </row>
    <row r="175" ht="12.75">
      <c r="B175" s="9" t="s">
        <v>344</v>
      </c>
    </row>
    <row r="176" ht="12.75">
      <c r="B176" s="3"/>
    </row>
    <row r="177" ht="12.75">
      <c r="B177" s="9" t="s">
        <v>302</v>
      </c>
    </row>
    <row r="178" ht="12.75">
      <c r="B178" s="9" t="s">
        <v>301</v>
      </c>
    </row>
    <row r="180" spans="1:2" ht="12.75">
      <c r="A180" s="6">
        <v>13</v>
      </c>
      <c r="B180" s="3" t="s">
        <v>54</v>
      </c>
    </row>
    <row r="181" ht="12.75">
      <c r="B181" t="s">
        <v>70</v>
      </c>
    </row>
    <row r="182" ht="12.75">
      <c r="B182" t="s">
        <v>303</v>
      </c>
    </row>
    <row r="193" ht="12.75">
      <c r="A193" s="6" t="s">
        <v>0</v>
      </c>
    </row>
    <row r="194" spans="1:8" ht="12.75">
      <c r="A194" s="6" t="s">
        <v>148</v>
      </c>
      <c r="H194" s="8" t="s">
        <v>126</v>
      </c>
    </row>
    <row r="195" ht="12.75">
      <c r="A195" s="3" t="s">
        <v>276</v>
      </c>
    </row>
    <row r="197" spans="1:2" ht="12.75">
      <c r="A197" s="6">
        <v>14</v>
      </c>
      <c r="B197" s="3" t="s">
        <v>19</v>
      </c>
    </row>
    <row r="198" ht="12.75">
      <c r="B198" s="9" t="s">
        <v>294</v>
      </c>
    </row>
    <row r="199" ht="12.75">
      <c r="B199" s="9" t="s">
        <v>295</v>
      </c>
    </row>
    <row r="200" ht="12.75">
      <c r="B200" s="9"/>
    </row>
    <row r="201" ht="12.75">
      <c r="B201" s="9" t="s">
        <v>336</v>
      </c>
    </row>
    <row r="202" ht="12.75">
      <c r="B202" s="9" t="s">
        <v>337</v>
      </c>
    </row>
    <row r="203" ht="12.75">
      <c r="B203" s="9" t="s">
        <v>310</v>
      </c>
    </row>
    <row r="204" ht="12.75">
      <c r="B204" s="9" t="s">
        <v>309</v>
      </c>
    </row>
    <row r="205" ht="12.75">
      <c r="B205" s="9"/>
    </row>
    <row r="206" spans="1:2" ht="12.75">
      <c r="A206"/>
      <c r="B206" s="9"/>
    </row>
    <row r="207" spans="1:2" ht="12.75">
      <c r="A207" s="6">
        <v>15</v>
      </c>
      <c r="B207" s="3" t="s">
        <v>20</v>
      </c>
    </row>
    <row r="208" ht="12.75">
      <c r="B208" s="9" t="s">
        <v>338</v>
      </c>
    </row>
    <row r="209" ht="12.75">
      <c r="B209" s="9" t="s">
        <v>293</v>
      </c>
    </row>
    <row r="210" ht="12.75">
      <c r="B210" s="9"/>
    </row>
    <row r="211" ht="12.75">
      <c r="B211" s="9" t="s">
        <v>348</v>
      </c>
    </row>
    <row r="212" spans="2:7" ht="12.75">
      <c r="B212" s="9" t="s">
        <v>349</v>
      </c>
      <c r="G212" s="55">
        <v>1255000</v>
      </c>
    </row>
    <row r="213" spans="2:7" ht="12.75">
      <c r="B213" s="9" t="s">
        <v>350</v>
      </c>
      <c r="G213" s="55">
        <v>1916000</v>
      </c>
    </row>
    <row r="214" spans="2:7" ht="12.75">
      <c r="B214" s="9" t="s">
        <v>351</v>
      </c>
      <c r="G214" s="55">
        <v>1898000</v>
      </c>
    </row>
    <row r="215" spans="2:7" ht="12.75">
      <c r="B215" s="9"/>
      <c r="F215" s="8" t="s">
        <v>352</v>
      </c>
      <c r="G215" s="88">
        <f>SUM(G212:G214)</f>
        <v>5069000</v>
      </c>
    </row>
    <row r="216" ht="12.75">
      <c r="B216" s="9"/>
    </row>
    <row r="217" spans="1:2" ht="12.75">
      <c r="A217" s="6">
        <v>16</v>
      </c>
      <c r="B217" s="3" t="s">
        <v>179</v>
      </c>
    </row>
    <row r="218" ht="12.75">
      <c r="B218" s="9" t="s">
        <v>92</v>
      </c>
    </row>
    <row r="219" ht="12.75">
      <c r="B219" s="9" t="s">
        <v>296</v>
      </c>
    </row>
    <row r="220" ht="12.75">
      <c r="B220" s="9"/>
    </row>
    <row r="221" spans="1:2" ht="12.75">
      <c r="A221" s="6">
        <v>17</v>
      </c>
      <c r="B221" s="3" t="s">
        <v>63</v>
      </c>
    </row>
    <row r="222" ht="12.75">
      <c r="B222" t="s">
        <v>106</v>
      </c>
    </row>
    <row r="224" spans="1:7" ht="12.75">
      <c r="A224" s="6">
        <v>18</v>
      </c>
      <c r="B224" s="3" t="s">
        <v>25</v>
      </c>
      <c r="D224" s="97" t="s">
        <v>104</v>
      </c>
      <c r="E224" s="97"/>
      <c r="F224" s="97" t="s">
        <v>286</v>
      </c>
      <c r="G224" s="97"/>
    </row>
    <row r="225" spans="4:7" ht="12.75">
      <c r="D225" s="62" t="s">
        <v>281</v>
      </c>
      <c r="E225" s="62" t="s">
        <v>196</v>
      </c>
      <c r="F225" s="62" t="s">
        <v>281</v>
      </c>
      <c r="G225" s="62" t="s">
        <v>196</v>
      </c>
    </row>
    <row r="226" spans="4:7" ht="12.75">
      <c r="D226" s="8" t="s">
        <v>10</v>
      </c>
      <c r="E226" s="8" t="s">
        <v>10</v>
      </c>
      <c r="F226" s="8" t="s">
        <v>10</v>
      </c>
      <c r="G226" s="8" t="s">
        <v>10</v>
      </c>
    </row>
    <row r="227" spans="4:7" ht="12.75">
      <c r="D227" s="2"/>
      <c r="E227" s="2"/>
      <c r="F227" s="2"/>
      <c r="G227" s="2"/>
    </row>
    <row r="228" spans="2:7" ht="12.75">
      <c r="B228" t="s">
        <v>222</v>
      </c>
      <c r="D228" s="2">
        <v>-709</v>
      </c>
      <c r="E228" s="2">
        <v>-228</v>
      </c>
      <c r="F228" s="36">
        <v>3481</v>
      </c>
      <c r="G228" s="2">
        <v>3822</v>
      </c>
    </row>
    <row r="229" spans="2:7" ht="12.75">
      <c r="B229" t="s">
        <v>223</v>
      </c>
      <c r="D229" s="10">
        <v>1225</v>
      </c>
      <c r="E229" s="10">
        <v>584</v>
      </c>
      <c r="F229" s="38">
        <v>1225</v>
      </c>
      <c r="G229" s="10">
        <v>584</v>
      </c>
    </row>
    <row r="230" spans="4:7" ht="12.75">
      <c r="D230" s="4">
        <f>SUM(D228:D229)</f>
        <v>516</v>
      </c>
      <c r="E230" s="4">
        <f>SUM(E228:E229)</f>
        <v>356</v>
      </c>
      <c r="F230" s="4">
        <f>SUM(F228:F229)</f>
        <v>4706</v>
      </c>
      <c r="G230" s="4">
        <f>SUM(G228:G229)</f>
        <v>4406</v>
      </c>
    </row>
    <row r="231" spans="5:8" ht="12.75">
      <c r="E231" s="10"/>
      <c r="F231" s="10"/>
      <c r="G231" s="10"/>
      <c r="H231" s="10"/>
    </row>
    <row r="232" ht="12.75">
      <c r="B232" s="9" t="s">
        <v>135</v>
      </c>
    </row>
    <row r="233" ht="12.75">
      <c r="B233" s="9" t="s">
        <v>118</v>
      </c>
    </row>
    <row r="234" ht="12.75">
      <c r="B234" s="9"/>
    </row>
    <row r="235" spans="1:2" ht="12.75">
      <c r="A235" s="6">
        <v>19</v>
      </c>
      <c r="B235" s="3" t="s">
        <v>46</v>
      </c>
    </row>
    <row r="236" ht="12.75">
      <c r="B236" t="s">
        <v>85</v>
      </c>
    </row>
    <row r="238" spans="1:2" ht="12.75">
      <c r="A238" s="6">
        <v>20</v>
      </c>
      <c r="B238" s="3" t="s">
        <v>69</v>
      </c>
    </row>
    <row r="239" ht="12.75">
      <c r="B239" t="s">
        <v>86</v>
      </c>
    </row>
    <row r="240" ht="12.75">
      <c r="B240" t="s">
        <v>47</v>
      </c>
    </row>
    <row r="242" spans="1:2" ht="12.75">
      <c r="A242" s="6">
        <v>21</v>
      </c>
      <c r="B242" s="3" t="s">
        <v>48</v>
      </c>
    </row>
    <row r="243" ht="12.75">
      <c r="B243" t="s">
        <v>90</v>
      </c>
    </row>
    <row r="244" ht="12.75">
      <c r="B244" t="s">
        <v>91</v>
      </c>
    </row>
    <row r="245" ht="12.75">
      <c r="B245" s="9"/>
    </row>
    <row r="247" ht="12.75">
      <c r="A247" s="6" t="s">
        <v>0</v>
      </c>
    </row>
    <row r="248" spans="1:8" ht="12.75">
      <c r="A248" s="6" t="s">
        <v>148</v>
      </c>
      <c r="H248" s="8" t="s">
        <v>127</v>
      </c>
    </row>
    <row r="249" ht="12.75">
      <c r="A249" s="3" t="s">
        <v>276</v>
      </c>
    </row>
    <row r="250" spans="1:8" ht="12.75">
      <c r="A250" s="3"/>
      <c r="H250" s="1"/>
    </row>
    <row r="251" spans="1:2" ht="12.75">
      <c r="A251" s="6">
        <v>22</v>
      </c>
      <c r="B251" s="3" t="s">
        <v>49</v>
      </c>
    </row>
    <row r="252" spans="5:6" ht="12.75">
      <c r="E252" s="8" t="s">
        <v>287</v>
      </c>
      <c r="F252" s="8" t="s">
        <v>203</v>
      </c>
    </row>
    <row r="253" spans="2:6" ht="12.75">
      <c r="B253" s="3" t="s">
        <v>21</v>
      </c>
      <c r="E253" s="8" t="s">
        <v>10</v>
      </c>
      <c r="F253" s="8" t="s">
        <v>10</v>
      </c>
    </row>
    <row r="254" spans="2:6" ht="12.75">
      <c r="B254" t="s">
        <v>205</v>
      </c>
      <c r="E254" s="2">
        <v>0</v>
      </c>
      <c r="F254" s="2">
        <v>1866</v>
      </c>
    </row>
    <row r="255" spans="2:6" ht="12.75">
      <c r="B255" t="s">
        <v>77</v>
      </c>
      <c r="E255" s="2">
        <v>12904</v>
      </c>
      <c r="F255" s="2">
        <v>16320</v>
      </c>
    </row>
    <row r="256" spans="2:6" ht="12.75">
      <c r="B256" t="s">
        <v>204</v>
      </c>
      <c r="E256" s="36">
        <v>0</v>
      </c>
      <c r="F256" s="2">
        <v>2839</v>
      </c>
    </row>
    <row r="257" spans="2:6" ht="12.75">
      <c r="B257" t="s">
        <v>51</v>
      </c>
      <c r="E257" s="2">
        <v>123</v>
      </c>
      <c r="F257" s="2">
        <v>210</v>
      </c>
    </row>
    <row r="258" spans="2:6" ht="12.75">
      <c r="B258" t="s">
        <v>50</v>
      </c>
      <c r="E258" s="2">
        <v>1168</v>
      </c>
      <c r="F258" s="2">
        <v>2137</v>
      </c>
    </row>
    <row r="259" spans="5:6" ht="12.75">
      <c r="E259" s="4">
        <f>SUM(E254:E258)</f>
        <v>14195</v>
      </c>
      <c r="F259" s="4">
        <f>SUM(F254:F258)</f>
        <v>23372</v>
      </c>
    </row>
    <row r="260" spans="2:6" ht="12.75">
      <c r="B260" s="3" t="s">
        <v>22</v>
      </c>
      <c r="E260" s="2"/>
      <c r="F260" s="2"/>
    </row>
    <row r="261" spans="2:6" ht="12.75">
      <c r="B261" t="s">
        <v>51</v>
      </c>
      <c r="E261" s="2">
        <v>246</v>
      </c>
      <c r="F261" s="2">
        <v>229</v>
      </c>
    </row>
    <row r="262" spans="2:6" ht="12.75">
      <c r="B262" t="s">
        <v>50</v>
      </c>
      <c r="E262" s="2">
        <v>14929</v>
      </c>
      <c r="F262" s="2">
        <v>7184</v>
      </c>
    </row>
    <row r="263" spans="5:6" ht="12.75">
      <c r="E263" s="4">
        <f>SUM(E261:E262)</f>
        <v>15175</v>
      </c>
      <c r="F263" s="4">
        <f>SUM(F261:F262)</f>
        <v>7413</v>
      </c>
    </row>
    <row r="264" spans="2:6" ht="12.75">
      <c r="B264" s="3" t="s">
        <v>5</v>
      </c>
      <c r="E264" s="19">
        <f>+E259+E263</f>
        <v>29370</v>
      </c>
      <c r="F264" s="19">
        <f>+F259+F263</f>
        <v>30785</v>
      </c>
    </row>
    <row r="265" spans="2:8" ht="12.75">
      <c r="B265" s="3"/>
      <c r="G265" s="10"/>
      <c r="H265" s="10"/>
    </row>
    <row r="266" spans="1:8" s="9" customFormat="1" ht="12.75">
      <c r="A266" s="16"/>
      <c r="B266" s="9" t="s">
        <v>247</v>
      </c>
      <c r="G266" s="17"/>
      <c r="H266" s="17"/>
    </row>
    <row r="267" spans="1:8" s="9" customFormat="1" ht="12.75">
      <c r="A267" s="16"/>
      <c r="B267" s="9" t="s">
        <v>248</v>
      </c>
      <c r="G267" s="17"/>
      <c r="H267" s="17"/>
    </row>
    <row r="268" spans="1:8" s="9" customFormat="1" ht="12.75">
      <c r="A268" s="16"/>
      <c r="C268" s="8"/>
      <c r="D268" s="8" t="s">
        <v>99</v>
      </c>
      <c r="E268" s="8" t="s">
        <v>105</v>
      </c>
      <c r="G268" s="17"/>
      <c r="H268" s="17"/>
    </row>
    <row r="269" spans="1:8" s="9" customFormat="1" ht="12.75">
      <c r="A269" s="16"/>
      <c r="B269" s="3" t="s">
        <v>96</v>
      </c>
      <c r="C269" s="15">
        <v>3016898</v>
      </c>
      <c r="D269" s="33">
        <v>3.527</v>
      </c>
      <c r="E269" s="15">
        <f>+C269*D269</f>
        <v>10640599.246000001</v>
      </c>
      <c r="G269" s="17"/>
      <c r="H269" s="17"/>
    </row>
    <row r="270" spans="1:8" s="9" customFormat="1" ht="12.75">
      <c r="A270" s="16"/>
      <c r="B270" s="3" t="s">
        <v>97</v>
      </c>
      <c r="C270" s="15">
        <v>54481</v>
      </c>
      <c r="D270" s="33">
        <v>4.6542</v>
      </c>
      <c r="E270" s="15">
        <f>+C270*D270</f>
        <v>253565.4702</v>
      </c>
      <c r="G270" s="17"/>
      <c r="H270" s="17"/>
    </row>
    <row r="271" spans="1:8" s="9" customFormat="1" ht="12.75">
      <c r="A271" s="16"/>
      <c r="B271" s="3" t="s">
        <v>98</v>
      </c>
      <c r="C271" s="15">
        <v>25000000</v>
      </c>
      <c r="D271" s="33">
        <v>0.0296</v>
      </c>
      <c r="E271" s="15">
        <f>+C271*D271</f>
        <v>740000</v>
      </c>
      <c r="G271" s="17"/>
      <c r="H271" s="17"/>
    </row>
    <row r="272" spans="1:10" s="9" customFormat="1" ht="12.75">
      <c r="A272" s="16"/>
      <c r="B272" s="3"/>
      <c r="C272" s="15"/>
      <c r="D272" s="33"/>
      <c r="E272" s="15"/>
      <c r="G272" s="17"/>
      <c r="H272" s="17"/>
      <c r="J272" s="15"/>
    </row>
    <row r="274" ht="12.75">
      <c r="A274" s="6" t="s">
        <v>0</v>
      </c>
    </row>
    <row r="275" spans="1:8" ht="12.75">
      <c r="A275" s="6" t="s">
        <v>148</v>
      </c>
      <c r="H275" s="8" t="s">
        <v>178</v>
      </c>
    </row>
    <row r="276" ht="12.75">
      <c r="A276" s="3" t="s">
        <v>276</v>
      </c>
    </row>
    <row r="277" spans="1:8" ht="12.75">
      <c r="A277" s="3"/>
      <c r="H277" s="1"/>
    </row>
    <row r="278" spans="1:2" ht="12.75">
      <c r="A278" s="6">
        <v>23</v>
      </c>
      <c r="B278" s="3" t="s">
        <v>23</v>
      </c>
    </row>
    <row r="279" spans="1:2" s="9" customFormat="1" ht="12.75">
      <c r="A279" s="16"/>
      <c r="B279" s="9" t="s">
        <v>129</v>
      </c>
    </row>
    <row r="280" spans="1:2" s="9" customFormat="1" ht="12.75">
      <c r="A280" s="16"/>
      <c r="B280" s="9" t="s">
        <v>339</v>
      </c>
    </row>
    <row r="281" spans="1:2" s="9" customFormat="1" ht="12.75">
      <c r="A281" s="16"/>
      <c r="B281" s="9" t="s">
        <v>130</v>
      </c>
    </row>
    <row r="282" s="9" customFormat="1" ht="12.75">
      <c r="A282" s="16"/>
    </row>
    <row r="283" spans="1:2" s="9" customFormat="1" ht="12.75">
      <c r="A283" s="16"/>
      <c r="B283" s="9" t="s">
        <v>131</v>
      </c>
    </row>
    <row r="284" spans="1:2" s="9" customFormat="1" ht="12.75">
      <c r="A284" s="16"/>
      <c r="B284" s="9" t="s">
        <v>132</v>
      </c>
    </row>
    <row r="285" spans="1:2" s="9" customFormat="1" ht="12.75">
      <c r="A285" s="16"/>
      <c r="B285" s="9" t="s">
        <v>133</v>
      </c>
    </row>
    <row r="286" spans="1:2" s="9" customFormat="1" ht="12.75">
      <c r="A286" s="16"/>
      <c r="B286" s="9" t="s">
        <v>134</v>
      </c>
    </row>
    <row r="287" s="9" customFormat="1" ht="12.75">
      <c r="A287" s="16"/>
    </row>
    <row r="288" s="9" customFormat="1" ht="12.75">
      <c r="A288" s="16"/>
    </row>
    <row r="289" spans="1:2" ht="12.75">
      <c r="A289" s="6">
        <v>24</v>
      </c>
      <c r="B289" s="3" t="s">
        <v>24</v>
      </c>
    </row>
    <row r="290" ht="12.75">
      <c r="B290" t="s">
        <v>71</v>
      </c>
    </row>
    <row r="291" ht="12.75">
      <c r="B291" t="s">
        <v>72</v>
      </c>
    </row>
    <row r="293" spans="1:2" ht="12.75">
      <c r="A293" s="6">
        <v>25</v>
      </c>
      <c r="B293" s="3" t="s">
        <v>288</v>
      </c>
    </row>
    <row r="294" ht="12.75">
      <c r="B294" s="9" t="s">
        <v>304</v>
      </c>
    </row>
    <row r="295" spans="1:10" ht="12.75">
      <c r="A295" s="16"/>
      <c r="B295" s="9" t="s">
        <v>307</v>
      </c>
      <c r="C295" s="9"/>
      <c r="D295" s="9"/>
      <c r="E295" s="9"/>
      <c r="F295" s="9"/>
      <c r="G295" s="9"/>
      <c r="H295" s="9"/>
      <c r="I295" s="9"/>
      <c r="J295" s="9"/>
    </row>
    <row r="296" spans="1:10" ht="12.75">
      <c r="A296" s="16"/>
      <c r="B296" s="9" t="s">
        <v>308</v>
      </c>
      <c r="C296" s="9"/>
      <c r="D296" s="9"/>
      <c r="E296" s="9"/>
      <c r="F296" s="9"/>
      <c r="G296" s="9"/>
      <c r="H296" s="9"/>
      <c r="I296" s="9"/>
      <c r="J296" s="9"/>
    </row>
    <row r="297" spans="1:10" ht="12.75">
      <c r="A297" s="16"/>
      <c r="B297" s="9"/>
      <c r="C297" s="9"/>
      <c r="D297" s="9"/>
      <c r="E297" s="9"/>
      <c r="F297" s="9"/>
      <c r="G297" s="9"/>
      <c r="H297" s="9"/>
      <c r="I297" s="9"/>
      <c r="J297" s="9"/>
    </row>
    <row r="298" spans="1:2" s="9" customFormat="1" ht="12.75">
      <c r="A298" s="16"/>
      <c r="B298" s="9" t="s">
        <v>305</v>
      </c>
    </row>
    <row r="299" spans="1:2" s="9" customFormat="1" ht="12.75">
      <c r="A299" s="16"/>
      <c r="B299" s="9" t="s">
        <v>306</v>
      </c>
    </row>
    <row r="300" s="9" customFormat="1" ht="12.75">
      <c r="A300" s="16"/>
    </row>
    <row r="301" s="9" customFormat="1" ht="12.75">
      <c r="A301" s="6" t="s">
        <v>0</v>
      </c>
    </row>
    <row r="302" spans="1:8" s="9" customFormat="1" ht="12.75">
      <c r="A302" s="6" t="s">
        <v>148</v>
      </c>
      <c r="H302" s="8" t="s">
        <v>300</v>
      </c>
    </row>
    <row r="303" s="9" customFormat="1" ht="12.75">
      <c r="A303" s="3" t="s">
        <v>276</v>
      </c>
    </row>
    <row r="304" s="9" customFormat="1" ht="12.75">
      <c r="A304" s="16"/>
    </row>
    <row r="305" spans="1:10" s="9" customFormat="1" ht="12.75">
      <c r="A305" s="6">
        <v>26</v>
      </c>
      <c r="B305" s="3" t="s">
        <v>62</v>
      </c>
      <c r="C305"/>
      <c r="D305"/>
      <c r="E305"/>
      <c r="F305"/>
      <c r="G305"/>
      <c r="H305"/>
      <c r="I305"/>
      <c r="J305"/>
    </row>
    <row r="306" spans="1:10" s="9" customFormat="1" ht="12.75">
      <c r="A306" s="6"/>
      <c r="B306" s="3"/>
      <c r="C306"/>
      <c r="D306"/>
      <c r="E306"/>
      <c r="F306"/>
      <c r="G306"/>
      <c r="H306"/>
      <c r="I306"/>
      <c r="J306"/>
    </row>
    <row r="307" spans="1:10" s="9" customFormat="1" ht="12.75">
      <c r="A307" s="6"/>
      <c r="B307" s="3" t="s">
        <v>264</v>
      </c>
      <c r="C307"/>
      <c r="D307"/>
      <c r="E307"/>
      <c r="F307"/>
      <c r="G307"/>
      <c r="H307"/>
      <c r="I307"/>
      <c r="J307"/>
    </row>
    <row r="308" spans="1:10" s="9" customFormat="1" ht="12.75">
      <c r="A308" s="6"/>
      <c r="B308" t="s">
        <v>110</v>
      </c>
      <c r="C308"/>
      <c r="D308"/>
      <c r="E308"/>
      <c r="F308"/>
      <c r="G308"/>
      <c r="H308"/>
      <c r="I308"/>
      <c r="J308"/>
    </row>
    <row r="309" spans="1:10" s="9" customFormat="1" ht="12.75">
      <c r="A309" s="6"/>
      <c r="B309" t="s">
        <v>111</v>
      </c>
      <c r="C309"/>
      <c r="D309"/>
      <c r="E309"/>
      <c r="F309"/>
      <c r="G309"/>
      <c r="H309"/>
      <c r="I309"/>
      <c r="J309"/>
    </row>
    <row r="310" spans="1:10" s="9" customFormat="1" ht="12.75">
      <c r="A310" s="6"/>
      <c r="B310" t="s">
        <v>112</v>
      </c>
      <c r="C310"/>
      <c r="D310"/>
      <c r="E310"/>
      <c r="F310"/>
      <c r="G310"/>
      <c r="H310"/>
      <c r="I310"/>
      <c r="J310"/>
    </row>
    <row r="311" spans="1:10" s="9" customFormat="1" ht="12.75">
      <c r="A311" s="6"/>
      <c r="B311"/>
      <c r="C311"/>
      <c r="D311"/>
      <c r="E311" s="89" t="s">
        <v>81</v>
      </c>
      <c r="F311" s="89"/>
      <c r="G311" s="89" t="s">
        <v>82</v>
      </c>
      <c r="H311" s="89"/>
      <c r="I311"/>
      <c r="J311"/>
    </row>
    <row r="312" spans="1:10" s="9" customFormat="1" ht="12.75">
      <c r="A312" s="6"/>
      <c r="B312" s="3" t="s">
        <v>289</v>
      </c>
      <c r="C312"/>
      <c r="D312"/>
      <c r="E312" s="3">
        <v>2006</v>
      </c>
      <c r="F312" s="3">
        <v>2005</v>
      </c>
      <c r="G312" s="3">
        <v>2006</v>
      </c>
      <c r="H312" s="3">
        <v>2005</v>
      </c>
      <c r="I312" t="s">
        <v>93</v>
      </c>
      <c r="J312"/>
    </row>
    <row r="313" spans="1:10" s="9" customFormat="1" ht="12.75">
      <c r="A313" s="6"/>
      <c r="B313" s="3"/>
      <c r="C313"/>
      <c r="D313"/>
      <c r="E313" s="3"/>
      <c r="F313" s="3"/>
      <c r="G313" s="3"/>
      <c r="H313" s="3"/>
      <c r="I313"/>
      <c r="J313"/>
    </row>
    <row r="314" spans="1:10" s="9" customFormat="1" ht="12.75">
      <c r="A314" s="6"/>
      <c r="B314" t="s">
        <v>83</v>
      </c>
      <c r="C314"/>
      <c r="D314"/>
      <c r="E314" s="2">
        <f>+income!B29</f>
        <v>126</v>
      </c>
      <c r="F314" s="2">
        <f>+income!C29</f>
        <v>2394</v>
      </c>
      <c r="G314" s="2">
        <f>+income!E29</f>
        <v>15799</v>
      </c>
      <c r="H314" s="2">
        <f>+income!F29</f>
        <v>14614</v>
      </c>
      <c r="I314"/>
      <c r="J314"/>
    </row>
    <row r="315" spans="5:8" ht="12.75">
      <c r="E315" s="2"/>
      <c r="F315" s="2"/>
      <c r="G315" s="2"/>
      <c r="H315" s="2"/>
    </row>
    <row r="316" spans="2:8" ht="12.75">
      <c r="B316" t="s">
        <v>80</v>
      </c>
      <c r="E316" s="2"/>
      <c r="F316" s="2"/>
      <c r="G316" s="2"/>
      <c r="H316" s="2"/>
    </row>
    <row r="317" spans="2:8" ht="12.75">
      <c r="B317" t="s">
        <v>100</v>
      </c>
      <c r="E317" s="2">
        <v>64788</v>
      </c>
      <c r="F317" s="2">
        <v>62767</v>
      </c>
      <c r="G317" s="2">
        <f>+E317</f>
        <v>64788</v>
      </c>
      <c r="H317" s="2">
        <f>+F317</f>
        <v>62767</v>
      </c>
    </row>
    <row r="319" spans="2:8" ht="12.75">
      <c r="B319" t="s">
        <v>84</v>
      </c>
      <c r="E319" s="21">
        <f>+E314*100/E317</f>
        <v>0.194480459344323</v>
      </c>
      <c r="F319" s="21">
        <f>+F314*100/F317</f>
        <v>3.8141061385760033</v>
      </c>
      <c r="G319" s="21">
        <f>+G314*100/G317</f>
        <v>24.38568870778539</v>
      </c>
      <c r="H319" s="21">
        <f>+H314*100/H317</f>
        <v>23.282935300396705</v>
      </c>
    </row>
    <row r="320" ht="12.75">
      <c r="B320" s="9"/>
    </row>
    <row r="321" spans="1:10" s="9" customFormat="1" ht="12.75">
      <c r="A321" s="6"/>
      <c r="B321" s="3" t="s">
        <v>101</v>
      </c>
      <c r="C321"/>
      <c r="D321"/>
      <c r="E321"/>
      <c r="F321"/>
      <c r="G321" s="3">
        <v>2006</v>
      </c>
      <c r="H321" s="3">
        <v>2005</v>
      </c>
      <c r="I321"/>
      <c r="J321"/>
    </row>
    <row r="322" spans="1:10" s="9" customFormat="1" ht="12.75">
      <c r="A322" s="6"/>
      <c r="B322" t="s">
        <v>102</v>
      </c>
      <c r="C322"/>
      <c r="D322"/>
      <c r="E322"/>
      <c r="F322"/>
      <c r="G322" s="2">
        <v>63331000</v>
      </c>
      <c r="H322" s="2">
        <v>62303000</v>
      </c>
      <c r="I322"/>
      <c r="J322"/>
    </row>
    <row r="323" spans="1:10" s="9" customFormat="1" ht="12.75">
      <c r="A323" s="6"/>
      <c r="B323" t="s">
        <v>103</v>
      </c>
      <c r="C323"/>
      <c r="D323"/>
      <c r="E323"/>
      <c r="F323"/>
      <c r="G323" s="37">
        <v>1457500</v>
      </c>
      <c r="H323" s="2">
        <v>463667</v>
      </c>
      <c r="I323"/>
      <c r="J323"/>
    </row>
    <row r="324" spans="1:10" s="9" customFormat="1" ht="12.75">
      <c r="A324" s="6"/>
      <c r="B324"/>
      <c r="C324"/>
      <c r="D324"/>
      <c r="E324"/>
      <c r="F324"/>
      <c r="G324" s="2"/>
      <c r="H324" s="2"/>
      <c r="I324"/>
      <c r="J324"/>
    </row>
    <row r="325" spans="1:10" s="9" customFormat="1" ht="12.75">
      <c r="A325" s="6"/>
      <c r="B325"/>
      <c r="C325"/>
      <c r="D325"/>
      <c r="E325"/>
      <c r="F325"/>
      <c r="G325" s="4">
        <f>SUM(G322:G323)</f>
        <v>64788500</v>
      </c>
      <c r="H325" s="4">
        <f>SUM(H322:H323)</f>
        <v>62766667</v>
      </c>
      <c r="I325"/>
      <c r="J325" t="s">
        <v>93</v>
      </c>
    </row>
    <row r="326" spans="1:10" s="9" customFormat="1" ht="12.75">
      <c r="A326" s="6"/>
      <c r="B326"/>
      <c r="C326"/>
      <c r="D326"/>
      <c r="E326"/>
      <c r="F326"/>
      <c r="G326"/>
      <c r="H326"/>
      <c r="I326"/>
      <c r="J326"/>
    </row>
    <row r="327" spans="1:10" s="9" customFormat="1" ht="12.75">
      <c r="A327" s="6"/>
      <c r="B327" s="3" t="s">
        <v>265</v>
      </c>
      <c r="C327"/>
      <c r="D327"/>
      <c r="E327"/>
      <c r="F327"/>
      <c r="G327"/>
      <c r="H327"/>
      <c r="I327"/>
      <c r="J327"/>
    </row>
    <row r="328" spans="1:10" s="9" customFormat="1" ht="12.75">
      <c r="A328" s="6"/>
      <c r="B328" t="s">
        <v>113</v>
      </c>
      <c r="C328"/>
      <c r="D328"/>
      <c r="E328"/>
      <c r="F328"/>
      <c r="G328"/>
      <c r="H328"/>
      <c r="I328"/>
      <c r="J328"/>
    </row>
    <row r="329" ht="12.75">
      <c r="B329" t="s">
        <v>111</v>
      </c>
    </row>
    <row r="330" ht="12.75">
      <c r="B330" t="s">
        <v>112</v>
      </c>
    </row>
    <row r="331" ht="12.75">
      <c r="B331" s="3"/>
    </row>
    <row r="332" spans="1:10" s="9" customFormat="1" ht="12.75">
      <c r="A332" s="6"/>
      <c r="B332"/>
      <c r="C332"/>
      <c r="D332"/>
      <c r="E332" s="89" t="s">
        <v>81</v>
      </c>
      <c r="F332" s="89"/>
      <c r="G332" s="89" t="s">
        <v>82</v>
      </c>
      <c r="H332" s="89"/>
      <c r="I332"/>
      <c r="J332"/>
    </row>
    <row r="333" spans="1:10" s="9" customFormat="1" ht="12.75">
      <c r="A333" s="6"/>
      <c r="B333" s="3" t="s">
        <v>289</v>
      </c>
      <c r="C333"/>
      <c r="D333"/>
      <c r="E333" s="3">
        <v>2006</v>
      </c>
      <c r="F333" s="3">
        <v>2005</v>
      </c>
      <c r="G333" s="3">
        <v>2006</v>
      </c>
      <c r="H333" s="3">
        <v>2005</v>
      </c>
      <c r="I333" t="s">
        <v>93</v>
      </c>
      <c r="J333"/>
    </row>
    <row r="334" spans="1:10" s="9" customFormat="1" ht="12.75">
      <c r="A334" s="6"/>
      <c r="B334" s="3"/>
      <c r="C334"/>
      <c r="D334"/>
      <c r="E334" s="3"/>
      <c r="F334" s="3"/>
      <c r="G334" s="3"/>
      <c r="H334" s="3"/>
      <c r="I334"/>
      <c r="J334"/>
    </row>
    <row r="335" spans="1:10" s="9" customFormat="1" ht="12.75">
      <c r="A335" s="6"/>
      <c r="B335" t="s">
        <v>83</v>
      </c>
      <c r="C335"/>
      <c r="D335"/>
      <c r="E335" s="2">
        <f>+E314</f>
        <v>126</v>
      </c>
      <c r="F335" s="2">
        <f>+F314</f>
        <v>2394</v>
      </c>
      <c r="G335" s="2">
        <f>+G314</f>
        <v>15799</v>
      </c>
      <c r="H335" s="2">
        <f>+H314</f>
        <v>14614</v>
      </c>
      <c r="I335"/>
      <c r="J335"/>
    </row>
    <row r="336" spans="5:8" ht="12.75">
      <c r="E336" s="2"/>
      <c r="F336" s="2"/>
      <c r="G336" s="2"/>
      <c r="H336" s="2"/>
    </row>
    <row r="337" spans="2:8" ht="12.75">
      <c r="B337" t="s">
        <v>80</v>
      </c>
      <c r="E337" s="2"/>
      <c r="F337" s="2"/>
      <c r="G337" s="2"/>
      <c r="H337" s="2"/>
    </row>
    <row r="338" spans="2:8" ht="12.75">
      <c r="B338" t="s">
        <v>100</v>
      </c>
      <c r="E338" s="2">
        <v>65201</v>
      </c>
      <c r="F338" s="2">
        <v>64171</v>
      </c>
      <c r="G338" s="2">
        <f>+E338</f>
        <v>65201</v>
      </c>
      <c r="H338" s="2">
        <f>+F338</f>
        <v>64171</v>
      </c>
    </row>
    <row r="340" spans="2:8" ht="12.75">
      <c r="B340" t="s">
        <v>231</v>
      </c>
      <c r="E340" s="21">
        <f>+E335*100/E338</f>
        <v>0.19324856980721156</v>
      </c>
      <c r="F340" s="21">
        <f>+F335*100/F338</f>
        <v>3.730657150426205</v>
      </c>
      <c r="G340" s="21">
        <f>+G335*100/G338</f>
        <v>24.231223447493136</v>
      </c>
      <c r="H340" s="21">
        <f>+H335*100/H338</f>
        <v>22.773526982593385</v>
      </c>
    </row>
    <row r="341" spans="2:8" ht="12.75">
      <c r="B341" s="3"/>
      <c r="G341" s="3"/>
      <c r="H341" s="3"/>
    </row>
    <row r="342" spans="2:8" ht="12.75">
      <c r="B342" s="3" t="s">
        <v>115</v>
      </c>
      <c r="G342" s="3">
        <v>2006</v>
      </c>
      <c r="H342" s="3">
        <v>2005</v>
      </c>
    </row>
    <row r="343" spans="2:8" ht="12.75">
      <c r="B343" s="9" t="s">
        <v>116</v>
      </c>
      <c r="G343" s="2">
        <f>+G325</f>
        <v>64788500</v>
      </c>
      <c r="H343" s="2">
        <f>+H325</f>
        <v>62766667</v>
      </c>
    </row>
    <row r="344" spans="1:8" s="9" customFormat="1" ht="12.75">
      <c r="A344" s="16"/>
      <c r="B344" s="9" t="s">
        <v>114</v>
      </c>
      <c r="G344" s="37">
        <v>412817</v>
      </c>
      <c r="H344" s="15">
        <v>1403858</v>
      </c>
    </row>
    <row r="345" spans="1:8" s="9" customFormat="1" ht="12.75">
      <c r="A345" s="16"/>
      <c r="G345" s="15"/>
      <c r="H345" s="15"/>
    </row>
    <row r="346" spans="1:8" s="9" customFormat="1" ht="12.75">
      <c r="A346" s="16"/>
      <c r="G346" s="18">
        <f>SUM(G343:G345)</f>
        <v>65201317</v>
      </c>
      <c r="H346" s="18">
        <f>SUM(H343:H345)</f>
        <v>64170525</v>
      </c>
    </row>
    <row r="347" spans="1:8" s="9" customFormat="1" ht="12.75">
      <c r="A347" s="16"/>
      <c r="G347" s="17"/>
      <c r="H347" s="17"/>
    </row>
    <row r="348" spans="1:8" s="9" customFormat="1" ht="12.75">
      <c r="A348" s="16"/>
      <c r="B348" s="9" t="s">
        <v>353</v>
      </c>
      <c r="G348" s="17"/>
      <c r="H348" s="17"/>
    </row>
    <row r="349" spans="1:8" s="9" customFormat="1" ht="12.75">
      <c r="A349" s="16"/>
      <c r="G349" s="17"/>
      <c r="H349" s="17"/>
    </row>
    <row r="350" spans="1:8" s="9" customFormat="1" ht="12.75">
      <c r="A350" s="16"/>
      <c r="G350" s="17"/>
      <c r="H350" s="17"/>
    </row>
    <row r="351" spans="1:8" s="9" customFormat="1" ht="12.75">
      <c r="A351" s="16"/>
      <c r="G351" s="17"/>
      <c r="H351" s="17"/>
    </row>
    <row r="352" spans="1:2" s="9" customFormat="1" ht="12.75">
      <c r="A352" s="16"/>
      <c r="B352" s="9" t="s">
        <v>355</v>
      </c>
    </row>
    <row r="353" spans="1:2" s="9" customFormat="1" ht="12.75">
      <c r="A353" s="16"/>
      <c r="B353" t="s">
        <v>354</v>
      </c>
    </row>
    <row r="354" s="9" customFormat="1" ht="12.75">
      <c r="A354" s="16"/>
    </row>
    <row r="355" spans="1:2" s="9" customFormat="1" ht="12.75">
      <c r="A355" s="16"/>
      <c r="B355" s="9" t="s">
        <v>356</v>
      </c>
    </row>
    <row r="356" s="9" customFormat="1" ht="12.75">
      <c r="A356" s="16"/>
    </row>
    <row r="357" s="9" customFormat="1" ht="12.75">
      <c r="A357" s="16"/>
    </row>
    <row r="358" s="9" customFormat="1" ht="12.75">
      <c r="A358" s="16"/>
    </row>
    <row r="359" s="9" customFormat="1" ht="12.75">
      <c r="A359" s="16"/>
    </row>
    <row r="360" spans="1:2" s="9" customFormat="1" ht="12.75">
      <c r="A360" s="16"/>
      <c r="B360" s="3"/>
    </row>
    <row r="361" spans="1:2" s="9" customFormat="1" ht="12.75">
      <c r="A361" s="16"/>
      <c r="B361" s="3"/>
    </row>
    <row r="362" s="9" customFormat="1" ht="12.75">
      <c r="A362" s="16"/>
    </row>
    <row r="363" s="9" customFormat="1" ht="12.75">
      <c r="A363" s="16"/>
    </row>
    <row r="364" s="9" customFormat="1" ht="12.75">
      <c r="A364" s="16"/>
    </row>
    <row r="365" s="9" customFormat="1" ht="12.75">
      <c r="A365" s="16"/>
    </row>
    <row r="366" s="9" customFormat="1" ht="12.75">
      <c r="A366" s="16"/>
    </row>
    <row r="367" s="9" customFormat="1" ht="12.75">
      <c r="A367" s="16"/>
    </row>
    <row r="368" s="9" customFormat="1" ht="12.75">
      <c r="A368" s="16"/>
    </row>
    <row r="369" s="9" customFormat="1" ht="12.75">
      <c r="A369" s="16"/>
    </row>
    <row r="370" spans="1:10" ht="12.75">
      <c r="A370" s="16"/>
      <c r="B370" s="9"/>
      <c r="C370" s="9"/>
      <c r="D370" s="9"/>
      <c r="E370" s="9"/>
      <c r="F370" s="9"/>
      <c r="G370" s="9"/>
      <c r="H370" s="8"/>
      <c r="I370" s="9"/>
      <c r="J370" s="9"/>
    </row>
    <row r="371" spans="2:9" ht="12.75">
      <c r="B371" s="3"/>
      <c r="F371" s="8"/>
      <c r="G371" s="8"/>
      <c r="H371" s="8"/>
      <c r="I371" s="3"/>
    </row>
    <row r="372" spans="2:9" ht="12.75">
      <c r="B372" s="3"/>
      <c r="F372" s="8"/>
      <c r="G372" s="8"/>
      <c r="H372" s="8"/>
      <c r="I372" s="3"/>
    </row>
    <row r="373" spans="6:9" ht="12.75">
      <c r="F373" s="8"/>
      <c r="G373" s="8"/>
      <c r="H373" s="8"/>
      <c r="I373" s="3"/>
    </row>
    <row r="374" spans="2:4" ht="12.75">
      <c r="B374" s="3"/>
      <c r="C374" s="9"/>
      <c r="D374" s="9"/>
    </row>
    <row r="375" spans="2:8" ht="12.75">
      <c r="B375" s="32"/>
      <c r="C375" s="9"/>
      <c r="D375" s="9"/>
      <c r="G375" s="2"/>
      <c r="H375" s="2"/>
    </row>
    <row r="376" spans="2:8" ht="12.75">
      <c r="B376" s="31"/>
      <c r="C376" s="9"/>
      <c r="D376" s="9"/>
      <c r="G376" s="2"/>
      <c r="H376" s="2"/>
    </row>
    <row r="377" spans="2:8" ht="12.75">
      <c r="B377" s="31"/>
      <c r="C377" s="9"/>
      <c r="D377" s="9"/>
      <c r="G377" s="2"/>
      <c r="H377" s="2"/>
    </row>
    <row r="378" spans="2:8" ht="12.75">
      <c r="B378" s="32"/>
      <c r="C378" s="9"/>
      <c r="D378" s="9"/>
      <c r="F378" s="2"/>
      <c r="G378" s="2"/>
      <c r="H378" s="2"/>
    </row>
    <row r="379" spans="2:8" ht="12.75">
      <c r="B379" s="9"/>
      <c r="C379" s="9"/>
      <c r="D379" s="9"/>
      <c r="F379" s="2"/>
      <c r="G379" s="2"/>
      <c r="H379" s="2"/>
    </row>
    <row r="380" spans="1:10" s="9" customFormat="1" ht="12.75">
      <c r="A380" s="6"/>
      <c r="B380" s="3"/>
      <c r="E380"/>
      <c r="F380" s="2"/>
      <c r="G380" s="2"/>
      <c r="H380" s="2"/>
      <c r="I380"/>
      <c r="J380"/>
    </row>
    <row r="381" spans="1:10" s="9" customFormat="1" ht="12.75">
      <c r="A381" s="6"/>
      <c r="B381" s="32"/>
      <c r="E381"/>
      <c r="F381" s="2"/>
      <c r="G381" s="2"/>
      <c r="H381" s="2"/>
      <c r="I381"/>
      <c r="J381"/>
    </row>
    <row r="382" spans="1:10" s="9" customFormat="1" ht="12.75">
      <c r="A382" s="6"/>
      <c r="B382" s="32"/>
      <c r="E382"/>
      <c r="F382" s="2"/>
      <c r="G382" s="2"/>
      <c r="H382" s="2"/>
      <c r="I382"/>
      <c r="J382"/>
    </row>
    <row r="383" spans="1:10" s="9" customFormat="1" ht="12.75">
      <c r="A383" s="6"/>
      <c r="B383" s="32"/>
      <c r="E383"/>
      <c r="F383" s="2"/>
      <c r="G383" s="2"/>
      <c r="H383" s="2"/>
      <c r="I383"/>
      <c r="J383"/>
    </row>
    <row r="384" spans="1:10" s="9" customFormat="1" ht="12.75">
      <c r="A384" s="6"/>
      <c r="B384" s="32"/>
      <c r="E384"/>
      <c r="F384" s="2"/>
      <c r="G384" s="2"/>
      <c r="H384" s="2"/>
      <c r="I384"/>
      <c r="J384"/>
    </row>
    <row r="385" spans="1:10" s="9" customFormat="1" ht="12.75">
      <c r="A385" s="6"/>
      <c r="B385" s="32"/>
      <c r="E385" s="2"/>
      <c r="F385" s="2"/>
      <c r="G385" s="2"/>
      <c r="H385" s="2"/>
      <c r="I385"/>
      <c r="J385"/>
    </row>
    <row r="386" spans="1:10" s="9" customFormat="1" ht="12.75">
      <c r="A386" s="6"/>
      <c r="B386"/>
      <c r="C386"/>
      <c r="D386"/>
      <c r="E386"/>
      <c r="F386"/>
      <c r="G386" s="2"/>
      <c r="H386" s="2"/>
      <c r="I386"/>
      <c r="J386"/>
    </row>
    <row r="387" spans="1:10" s="9" customFormat="1" ht="12.75">
      <c r="A387" s="6"/>
      <c r="B387" s="3"/>
      <c r="C387"/>
      <c r="D387"/>
      <c r="E387"/>
      <c r="F387"/>
      <c r="G387" s="2"/>
      <c r="H387" s="2"/>
      <c r="I387"/>
      <c r="J387"/>
    </row>
    <row r="388" spans="1:10" s="9" customFormat="1" ht="12.75">
      <c r="A388" s="6"/>
      <c r="B388" s="14"/>
      <c r="C388"/>
      <c r="D388"/>
      <c r="E388"/>
      <c r="F388"/>
      <c r="G388" s="2"/>
      <c r="H388" s="2"/>
      <c r="I388"/>
      <c r="J388"/>
    </row>
    <row r="389" spans="1:10" s="9" customFormat="1" ht="12.75">
      <c r="A389" s="6"/>
      <c r="B389" s="14"/>
      <c r="C389"/>
      <c r="D389"/>
      <c r="E389"/>
      <c r="F389"/>
      <c r="G389" s="2"/>
      <c r="H389" s="2"/>
      <c r="I389"/>
      <c r="J389"/>
    </row>
    <row r="390" spans="1:10" s="9" customFormat="1" ht="12.75">
      <c r="A390" s="6"/>
      <c r="B390"/>
      <c r="C390"/>
      <c r="D390"/>
      <c r="E390"/>
      <c r="F390"/>
      <c r="G390" s="2"/>
      <c r="H390" s="2"/>
      <c r="I390"/>
      <c r="J390"/>
    </row>
    <row r="398" ht="12.75">
      <c r="B398" s="3"/>
    </row>
    <row r="399" ht="12.75">
      <c r="B399" s="3"/>
    </row>
  </sheetData>
  <mergeCells count="8">
    <mergeCell ref="E332:F332"/>
    <mergeCell ref="G332:H332"/>
    <mergeCell ref="G121:H121"/>
    <mergeCell ref="G139:H139"/>
    <mergeCell ref="E311:F311"/>
    <mergeCell ref="G311:H311"/>
    <mergeCell ref="D224:E224"/>
    <mergeCell ref="F224:G224"/>
  </mergeCells>
  <printOptions/>
  <pageMargins left="0.4724409448818898" right="0.1968503937007874" top="0.1968503937007874" bottom="0" header="0" footer="0"/>
  <pageSetup orientation="portrait" r:id="rId1"/>
  <rowBreaks count="6" manualBreakCount="6">
    <brk id="48" max="255" man="1"/>
    <brk id="89" max="255" man="1"/>
    <brk id="130" max="255" man="1"/>
    <brk id="245" max="255" man="1"/>
    <brk id="272" max="255" man="1"/>
    <brk id="2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2007-02-27T09:20:22Z</cp:lastPrinted>
  <dcterms:created xsi:type="dcterms:W3CDTF">2002-11-12T04:54:08Z</dcterms:created>
  <dcterms:modified xsi:type="dcterms:W3CDTF">2007-02-27T09:20:26Z</dcterms:modified>
  <cp:category/>
  <cp:version/>
  <cp:contentType/>
  <cp:contentStatus/>
</cp:coreProperties>
</file>