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4"/>
  </bookViews>
  <sheets>
    <sheet name="income" sheetId="1" r:id="rId1"/>
    <sheet name="equity" sheetId="2" r:id="rId2"/>
    <sheet name="bsheet" sheetId="3" r:id="rId3"/>
    <sheet name="cflow" sheetId="4" r:id="rId4"/>
    <sheet name="notes" sheetId="5" r:id="rId5"/>
  </sheets>
  <definedNames/>
  <calcPr fullCalcOnLoad="1"/>
</workbook>
</file>

<file path=xl/comments1.xml><?xml version="1.0" encoding="utf-8"?>
<comments xmlns="http://schemas.openxmlformats.org/spreadsheetml/2006/main">
  <authors>
    <author>alan</author>
  </authors>
  <commentList>
    <comment ref="B18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<sst xmlns="http://schemas.openxmlformats.org/spreadsheetml/2006/main" count="455" uniqueCount="339">
  <si>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</si>
  <si>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</si>
  <si>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</si>
  <si>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</si>
  <si>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</si>
  <si>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</si>
  <si>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</si>
  <si>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</si>
  <si>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</si>
  <si>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</si>
  <si>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</si>
  <si>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 xml:space="preserve">The Condensed Consolidated Statement of Changes in Equity should be read in conjunction </t>
  </si>
  <si>
    <t>Property, plant and equipment</t>
  </si>
  <si>
    <t>The valuations of land and buildings have been brought forward, without amendment, from</t>
  </si>
  <si>
    <t>Inventories</t>
  </si>
  <si>
    <t>Segment information</t>
  </si>
  <si>
    <t>Segment information is presented in respect of the Group's business segment.</t>
  </si>
  <si>
    <t>Revenue</t>
  </si>
  <si>
    <t>Profit before tax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</si>
  <si>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</si>
  <si>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</si>
  <si>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</si>
  <si>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</si>
  <si>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</si>
  <si>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</si>
  <si>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</si>
  <si>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Taxation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</si>
  <si>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</si>
  <si>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</si>
  <si>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</si>
  <si>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</si>
  <si>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</si>
  <si>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</si>
  <si>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</si>
  <si>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</si>
  <si>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Share capital</t>
  </si>
  <si>
    <t xml:space="preserve">Long term and deferred liabilities </t>
  </si>
  <si>
    <t>Deferred taxation</t>
  </si>
  <si>
    <t xml:space="preserve">The Condensed Consolidated Balance Sheet should be read in conjunction with the 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</si>
  <si>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</si>
  <si>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</si>
  <si>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</si>
  <si>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</si>
  <si>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</si>
  <si>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Net profit before tax</t>
  </si>
  <si>
    <t>Adjustment for non-cash flow items :</t>
  </si>
  <si>
    <t>Operating profit before changes in working capital</t>
  </si>
  <si>
    <t>Net change in Cash and Cash Equivalents</t>
  </si>
  <si>
    <t xml:space="preserve">The Condensed Consolidated Cash Flow Statements should be read in conjunction with the </t>
  </si>
  <si>
    <t>Dividends paid</t>
  </si>
  <si>
    <t>Payment of hire purchase liabilities</t>
  </si>
  <si>
    <t>Sale of Investments and/or Properties</t>
  </si>
  <si>
    <t>financial year todate nor any profit or loss arising thereon.</t>
  </si>
  <si>
    <t>Corporate proposals</t>
  </si>
  <si>
    <t>Group Borrowings and Debt Securities</t>
  </si>
  <si>
    <t>Term loan (secured)</t>
  </si>
  <si>
    <t>Hire purchase liabilities</t>
  </si>
  <si>
    <t>Dividend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</si>
  <si>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</si>
  <si>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</si>
  <si>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</si>
  <si>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</si>
  <si>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</si>
  <si>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</si>
  <si>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</si>
  <si>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</si>
  <si>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</si>
  <si>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</si>
  <si>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</si>
  <si>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</si>
  <si>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Manufacturing segment is subject to seasonal and cyclical factors while machinery</t>
  </si>
  <si>
    <t>segment is not.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</si>
  <si>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</si>
  <si>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</si>
  <si>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</si>
  <si>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Cash and bank balances</t>
  </si>
  <si>
    <t>Bank overdraft</t>
  </si>
  <si>
    <t>Purchase or Sale of Quoted Securities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</si>
  <si>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</si>
  <si>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</si>
  <si>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</si>
  <si>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Dividends received from associates</t>
  </si>
  <si>
    <t>Non-distributable</t>
  </si>
  <si>
    <t>Distributable</t>
  </si>
  <si>
    <t>Cash flows from financing activities</t>
  </si>
  <si>
    <t>Net cash flow (used in)/generated from</t>
  </si>
  <si>
    <t>operating activities</t>
  </si>
  <si>
    <t>Cash flows from operating activities</t>
  </si>
  <si>
    <t>Trust receipts</t>
  </si>
  <si>
    <t xml:space="preserve">Borrowings </t>
  </si>
  <si>
    <t>Basis of preparation</t>
  </si>
  <si>
    <t>Payment of term loan</t>
  </si>
  <si>
    <t>Other non-cash items</t>
  </si>
  <si>
    <t>There were no unusual items that have a material effect on the assets, liabilities, equity,</t>
  </si>
  <si>
    <t>net income or cashflow for the current quarter and financial year todate.</t>
  </si>
  <si>
    <t>Basic earnings per share</t>
  </si>
  <si>
    <t>Weighted average number</t>
  </si>
  <si>
    <t>Current Quarter</t>
  </si>
  <si>
    <t>Cumulative Quarter</t>
  </si>
  <si>
    <t>Net profit for the period (RM '000)</t>
  </si>
  <si>
    <t>Basic EPS (sen)</t>
  </si>
  <si>
    <t>Deposits with licensed banks</t>
  </si>
  <si>
    <t>There were no sale of investments or properties for the current financial quarter and year todate.</t>
  </si>
  <si>
    <t>There were no purchase or sale of quoted securities for the current financial quarter and</t>
  </si>
  <si>
    <t>The interim financial report is unaudited and has been prepared in compliance with</t>
  </si>
  <si>
    <t xml:space="preserve">The interim financial report should be read in conjunction with the audited financial </t>
  </si>
  <si>
    <t>ESOS</t>
  </si>
  <si>
    <t xml:space="preserve">There are no outstanding corporate proposals that have not been completed as at the date of </t>
  </si>
  <si>
    <t>this report.</t>
  </si>
  <si>
    <t xml:space="preserve">Barring any unforeseen circumstances, the operating performance of the Group is </t>
  </si>
  <si>
    <t xml:space="preserve"> </t>
  </si>
  <si>
    <t>Diluted earnings per ordinary share (sen)</t>
  </si>
  <si>
    <t>investing activities</t>
  </si>
  <si>
    <t>Cash flows from investing activities</t>
  </si>
  <si>
    <t>financing activities</t>
  </si>
  <si>
    <t>USD</t>
  </si>
  <si>
    <t>EUR</t>
  </si>
  <si>
    <t>JPY</t>
  </si>
  <si>
    <t>Rate</t>
  </si>
  <si>
    <t>of shares in issue ('000)</t>
  </si>
  <si>
    <t>Weighted average number of ordinary shares</t>
  </si>
  <si>
    <t>Issued ordinary shares at beginning of the year</t>
  </si>
  <si>
    <t>Effect of allotment of shares pursuant to ESOS</t>
  </si>
  <si>
    <t>Cash and Cash Equivalents at the beginning of the period</t>
  </si>
  <si>
    <t>Cash and Cash Equivalents at the end of the period</t>
  </si>
  <si>
    <t>Cash and cash equivalents at the end of the period</t>
  </si>
  <si>
    <t>3 months ended</t>
  </si>
  <si>
    <t xml:space="preserve">RM </t>
  </si>
  <si>
    <t>Not applicable.</t>
  </si>
  <si>
    <t>There are no changes in the composition of the Group for the current financial quarter.</t>
  </si>
  <si>
    <t>Deferred tax asset</t>
  </si>
  <si>
    <t>Tax recoverable</t>
  </si>
  <si>
    <t>Provision for taxation</t>
  </si>
  <si>
    <t>Diluted earnings per ordinary share</t>
  </si>
  <si>
    <t>The calculation of basic earnings per share is based on the net profit attributable</t>
  </si>
  <si>
    <t>to ordinary shareholders and the weighted average number of ordinary shares</t>
  </si>
  <si>
    <t>in issue :</t>
  </si>
  <si>
    <t>The calculation of diluted earnings per share is based on the net profit attributable</t>
  </si>
  <si>
    <t>Effect of share options</t>
  </si>
  <si>
    <t>Purchase of plant and equipment</t>
  </si>
  <si>
    <t>Weighted average number of shares (diluted)</t>
  </si>
  <si>
    <t>Weighted average number of shares as above</t>
  </si>
  <si>
    <t>At 1 January 2005</t>
  </si>
  <si>
    <t>reinvestment allowance.</t>
  </si>
  <si>
    <t>Investment in jointly controlled entity</t>
  </si>
  <si>
    <t>The company did not pay any dividend during the current quarter.</t>
  </si>
  <si>
    <t xml:space="preserve">  </t>
  </si>
  <si>
    <t>Issue of shares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</si>
  <si>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</si>
  <si>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</si>
  <si>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</si>
  <si>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</si>
  <si>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</si>
  <si>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</si>
  <si>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</si>
  <si>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</si>
  <si>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</si>
  <si>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The Board of Directors is recommending for shareholders' approval at the forthcoming</t>
  </si>
  <si>
    <t>for the financial year ended 31 December 2005.</t>
  </si>
  <si>
    <t>The date of the Annual General Meeting and book closure for dividend entitlement will</t>
  </si>
  <si>
    <t>be announced in due course.</t>
  </si>
  <si>
    <t>Annual General Meeting, a first and final dividend of 10 sen per share, less tax,</t>
  </si>
  <si>
    <t>Foreign currency</t>
  </si>
  <si>
    <t>Amount</t>
  </si>
  <si>
    <t>Exchange</t>
  </si>
  <si>
    <t>rate</t>
  </si>
  <si>
    <t>Maturity</t>
  </si>
  <si>
    <t>date</t>
  </si>
  <si>
    <t>US Dollar</t>
  </si>
  <si>
    <t>The Group does not have any financial instrument with off balance sheet risk</t>
  </si>
  <si>
    <t>currencies in relation to the Group's sales and purchases.</t>
  </si>
  <si>
    <t>Forward foreign exchange contracts are entered into with licensed banks</t>
  </si>
  <si>
    <t>to hedge certain portions of the Group's sales and purchases. All the foreign</t>
  </si>
  <si>
    <t>exchange contracts mature within 12 months and any gain or loss on</t>
  </si>
  <si>
    <t>foreign exchange contracts are dealt with in the income statement.</t>
  </si>
  <si>
    <t>Equivalent</t>
  </si>
  <si>
    <t xml:space="preserve"> in RM</t>
  </si>
  <si>
    <t>Payment of /(proceeds from) borrowings</t>
  </si>
  <si>
    <t>The Group's effective tax rate is lower than the statutory tax rate due to availability of</t>
  </si>
  <si>
    <t>Unaudited Condensed consolidated income statements</t>
  </si>
  <si>
    <t>Unaudited Condensed Consolidated Balance Sheet</t>
  </si>
  <si>
    <t>Unaudited Condensed Consolidated Statement of Changes in Equity</t>
  </si>
  <si>
    <t>Unaudited Condensed Consolidated Cash Flow Statements</t>
  </si>
  <si>
    <t>Net asset per share (RM)</t>
  </si>
  <si>
    <t>FRS 134, Interim Financial Reporting and paragraph 9.22 of the Listing Requirements</t>
  </si>
  <si>
    <t>of Bursa Malaysia Securities Berhad.</t>
  </si>
  <si>
    <t>statements of the Group for the year ended 31 December 2005.</t>
  </si>
  <si>
    <t>These explanatory notes attached to the interim financial statements provide an</t>
  </si>
  <si>
    <t xml:space="preserve">explanation of events and transactions that are significant to an understanding of the </t>
  </si>
  <si>
    <t>changes in the financial position and performance of the Group since the year ended</t>
  </si>
  <si>
    <t>31 December 2005.</t>
  </si>
  <si>
    <t xml:space="preserve">Notes to the interim financial report </t>
  </si>
  <si>
    <t>For the quarter ended 31 March 2006</t>
  </si>
  <si>
    <t>Changes in Accounting Policies</t>
  </si>
  <si>
    <t>The significant accounting policies adopted are consistent with those of the audited</t>
  </si>
  <si>
    <t xml:space="preserve">financial statements for the year ended 31 December 2005 except for the adoption of the </t>
  </si>
  <si>
    <t>following new/revised Financial Reporting Standards ("FRS") effective for financial period</t>
  </si>
  <si>
    <t>beginning 1 January 2006 :</t>
  </si>
  <si>
    <t>FRS 3</t>
  </si>
  <si>
    <t>FRS 5</t>
  </si>
  <si>
    <t>FRS 101</t>
  </si>
  <si>
    <t>FRS 108</t>
  </si>
  <si>
    <t>FRS 110</t>
  </si>
  <si>
    <t>FRS 116</t>
  </si>
  <si>
    <t>FRS 121</t>
  </si>
  <si>
    <t>FRS 127</t>
  </si>
  <si>
    <t>FRS 132</t>
  </si>
  <si>
    <t>FRS 133</t>
  </si>
  <si>
    <t>FRS 136</t>
  </si>
  <si>
    <t>FRS 138</t>
  </si>
  <si>
    <t>Business Combinations</t>
  </si>
  <si>
    <t>Non-current Assets Held for Sale and Discontinued Operations</t>
  </si>
  <si>
    <t>Presentation of Financial Statements</t>
  </si>
  <si>
    <t>Accounting Policies, Changes in Estimates and Errors</t>
  </si>
  <si>
    <t>Events after the Balance Sheet Date</t>
  </si>
  <si>
    <t>Property, Plant and Equipment</t>
  </si>
  <si>
    <t>The Effects of Changes in Foreign Exchange Rates</t>
  </si>
  <si>
    <t>Consolidated and Separate Financial Statements</t>
  </si>
  <si>
    <t>Financial Instruments : Disclosure and Presentation</t>
  </si>
  <si>
    <t>Earnings Per Share</t>
  </si>
  <si>
    <t>Impairment of Assets</t>
  </si>
  <si>
    <t>Intangible Assets</t>
  </si>
  <si>
    <t>Page 11</t>
  </si>
  <si>
    <t>31 March 2006 up to the date of this report, which is likely to substantially</t>
  </si>
  <si>
    <t>facilities granted to subsidiaries amounted to RM 100.2 million as at the date of</t>
  </si>
  <si>
    <t>Commentary on Prospects</t>
  </si>
  <si>
    <t>expected to be fair for the rest of the financial year.</t>
  </si>
  <si>
    <t>1A</t>
  </si>
  <si>
    <t>1B</t>
  </si>
  <si>
    <t>Quarter ended 31 March</t>
  </si>
  <si>
    <t>Annual Financial Statements for the year ended 31 December 2005.</t>
  </si>
  <si>
    <t>with the Annual Financial Statements for the year ended 31 December 2005.</t>
  </si>
  <si>
    <t>At 31 March 2006</t>
  </si>
  <si>
    <t>31 March 2006</t>
  </si>
  <si>
    <t>31 March 2005</t>
  </si>
  <si>
    <t>At 31 March 2005</t>
  </si>
  <si>
    <t>At 1 January 2006</t>
  </si>
  <si>
    <t xml:space="preserve">The Group's profit before taxation for the first quarter ended 31 March 2006 was </t>
  </si>
  <si>
    <t>compared to RM 2.6 million in the immediate preceding quarter. (Quarter 4)</t>
  </si>
  <si>
    <t>31.03.06</t>
  </si>
  <si>
    <t>Attributable to :</t>
  </si>
  <si>
    <t>Equity shareholders of the parent</t>
  </si>
  <si>
    <t>Minority interest</t>
  </si>
  <si>
    <t xml:space="preserve">Earnings per share attributable to </t>
  </si>
  <si>
    <t>equity holders of the parent :</t>
  </si>
  <si>
    <t>Prepaid lease payment</t>
  </si>
  <si>
    <t>Total equity</t>
  </si>
  <si>
    <t>Equity attributable to equity holders</t>
  </si>
  <si>
    <t>of the parent :</t>
  </si>
  <si>
    <t>Share premium</t>
  </si>
  <si>
    <t>Revaluation reserve</t>
  </si>
  <si>
    <t>Retained profit</t>
  </si>
  <si>
    <t>31 Dec 2005</t>
  </si>
  <si>
    <t>FRS 117</t>
  </si>
  <si>
    <t>Leases</t>
  </si>
  <si>
    <t>Minority</t>
  </si>
  <si>
    <t>Interest</t>
  </si>
  <si>
    <t>Equity</t>
  </si>
  <si>
    <t>Attributable to equity holders of the parent</t>
  </si>
  <si>
    <t>31.12.05</t>
  </si>
  <si>
    <t>Bankers acceptance</t>
  </si>
  <si>
    <t>compared to RM 20.1 million in the corresponding quarter of the previous year.</t>
  </si>
  <si>
    <t>Bank overdraft (secured)</t>
  </si>
  <si>
    <t>FRS 102</t>
  </si>
  <si>
    <t>Property/</t>
  </si>
  <si>
    <t>Investment</t>
  </si>
  <si>
    <t>Elimination</t>
  </si>
  <si>
    <t>Consolidated</t>
  </si>
  <si>
    <t>Inter-segment</t>
  </si>
  <si>
    <t>Total Revenue</t>
  </si>
  <si>
    <t>Operating Profit</t>
  </si>
  <si>
    <t>External</t>
  </si>
  <si>
    <t>Depreciation and amortisation</t>
  </si>
  <si>
    <t>Total Assets</t>
  </si>
  <si>
    <t>Capital and Reserves</t>
  </si>
  <si>
    <t>Total Equity and Liabilities</t>
  </si>
  <si>
    <t>Total Liabilities</t>
  </si>
  <si>
    <t>Non-Current Assets</t>
  </si>
  <si>
    <t xml:space="preserve">In addition to the above, the Group has also taken the option of early adoption of the </t>
  </si>
  <si>
    <t>following revised FRS for the financial period beginning on 1 January 2006 :</t>
  </si>
  <si>
    <t>31 Mar 2006</t>
  </si>
  <si>
    <t>31 Mar 2005</t>
  </si>
  <si>
    <t xml:space="preserve">Income tax </t>
  </si>
  <si>
    <t xml:space="preserve">Deferred tax </t>
  </si>
  <si>
    <t>Other income</t>
  </si>
  <si>
    <t>Finance costs</t>
  </si>
  <si>
    <t xml:space="preserve">The adoption of the revised FRS 117 has resulted in retrospective change in the </t>
  </si>
  <si>
    <t>Interest income</t>
  </si>
  <si>
    <t xml:space="preserve">The up-front payments made for leasehold land represents prepaid lease payments </t>
  </si>
  <si>
    <t>and are amortised on a straight-line basis over the lease term.</t>
  </si>
  <si>
    <t>The comparative amount as at 31 December 2005 has been restated.</t>
  </si>
  <si>
    <t>Prior to 1 January 2006, leasehold land was classified as property, plant and equipment</t>
  </si>
  <si>
    <t>and was stated at cost less accumulated depreciation.</t>
  </si>
  <si>
    <t xml:space="preserve">Upon the adoption of the revised FRS 117 at 1 Jan 2006, the unamortised carrying </t>
  </si>
  <si>
    <t>amount of RM 17.6 million is reclassified from property, plant and equipment to prepaid</t>
  </si>
  <si>
    <t>lease payment as allowed by the transitional provisions of FRS 117.</t>
  </si>
  <si>
    <t xml:space="preserve">accounting policy relating to the classification of leasehold land. </t>
  </si>
  <si>
    <t>Share of profit/(loss) of Jointly controlled entity</t>
  </si>
  <si>
    <t>Share of profit/(loss) of Associates</t>
  </si>
  <si>
    <t xml:space="preserve">The Group's turnover for the first quarter ended 31 March 2006 was RM 20.9 million </t>
  </si>
  <si>
    <t>as at 19 May 2006, apart from outstanding forward contracts on foreign</t>
  </si>
  <si>
    <t>Diluted EPS (sen)</t>
  </si>
  <si>
    <t>The company issued 170,000 shares in the current quarter under ESOS, thus increasing</t>
  </si>
  <si>
    <t>the paid up share capital to RM 63,501,000.</t>
  </si>
  <si>
    <t>the previous annual financial statements.</t>
  </si>
  <si>
    <t>Taxes paid net of refund</t>
  </si>
  <si>
    <t>25A</t>
  </si>
  <si>
    <t>25B</t>
  </si>
  <si>
    <t>Operating expenses</t>
  </si>
  <si>
    <t>Operating profit</t>
  </si>
  <si>
    <t>Page 1</t>
  </si>
  <si>
    <t>FRS 128</t>
  </si>
  <si>
    <t>FRS 131</t>
  </si>
  <si>
    <t>FRS 140</t>
  </si>
  <si>
    <t>Investment in Associates</t>
  </si>
  <si>
    <t>Interest in Joint Ventures</t>
  </si>
  <si>
    <t>Investment Property</t>
  </si>
  <si>
    <t>FRS 2</t>
  </si>
  <si>
    <t>Share-based Payment</t>
  </si>
  <si>
    <t>The principal effects of the changes in accounting policies resulting from the adoption of</t>
  </si>
  <si>
    <t>the above FRS are summarised below :</t>
  </si>
  <si>
    <t>The adoption of the above FRS does not have any significant financial impact on the Group.</t>
  </si>
  <si>
    <t>Cost of Sales</t>
  </si>
  <si>
    <t>Gross Profit</t>
  </si>
  <si>
    <t xml:space="preserve">Included in short-term borrowings are trust receipt and bankers acceptances denominated in the </t>
  </si>
  <si>
    <t>following foreign currencies :</t>
  </si>
  <si>
    <t>GBP</t>
  </si>
  <si>
    <t>June 2006</t>
  </si>
  <si>
    <t>July 2006</t>
  </si>
  <si>
    <t>Euro</t>
  </si>
  <si>
    <t>Sept 2006</t>
  </si>
  <si>
    <t>Aug 2006</t>
  </si>
  <si>
    <t>The following forward contracts were sold and outstanding as at 19 May 2006 :</t>
  </si>
  <si>
    <t>RM 3.6 million compared to RM 2.9 million in the corresponding quarter of the previous year.</t>
  </si>
  <si>
    <t>For the quarter under review, the Group recorded a profit before tax of RM 3.6 million</t>
  </si>
  <si>
    <t>Trading</t>
  </si>
  <si>
    <t>Manufacturing</t>
  </si>
  <si>
    <t>Net change in current assets</t>
  </si>
  <si>
    <t>Net change in current liabilities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</si>
</sst>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000"/>
    <numFmt numFmtId="173" formatCode="#,##0.000"/>
    <numFmt numFmtId="174" formatCode="#,##0.0"/>
    <numFmt numFmtId="175" formatCode="_(* #,##0.0_);_(* \(#,##0.0\);_(* &quot;-&quot;??_);_(@_)"/>
    <numFmt numFmtId="176" formatCode="_(* #,##0_);_(* \(#,##0\);_(* &quot;-&quot;??_);_(@_)"/>
    <numFmt numFmtId="177" formatCode="0.0000"/>
    <numFmt numFmtId="178" formatCode="0.0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2" fontId="0" fillId="0" borderId="0" xfId="0" applyNumberFormat="1" applyFont="1" applyAlignment="1">
      <alignment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176" fontId="0" fillId="0" borderId="9" xfId="15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17" fontId="0" fillId="0" borderId="9" xfId="0" applyNumberFormat="1" applyFont="1" applyBorder="1" applyAlignment="1" quotePrefix="1">
      <alignment horizontal="right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3" fontId="0" fillId="2" borderId="0" xfId="0" applyNumberForma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6" xfId="0" applyNumberFormat="1" applyBorder="1" applyAlignment="1">
      <alignment/>
    </xf>
    <xf numFmtId="176" fontId="1" fillId="0" borderId="0" xfId="15" applyNumberFormat="1" applyFont="1" applyAlignment="1">
      <alignment horizontal="left"/>
    </xf>
    <xf numFmtId="176" fontId="1" fillId="0" borderId="0" xfId="15" applyNumberFormat="1" applyFont="1" applyAlignment="1" quotePrefix="1">
      <alignment/>
    </xf>
    <xf numFmtId="176" fontId="0" fillId="0" borderId="0" xfId="15" applyNumberFormat="1" applyAlignment="1">
      <alignment/>
    </xf>
    <xf numFmtId="176" fontId="0" fillId="0" borderId="0" xfId="15" applyNumberFormat="1" applyFont="1" applyAlignment="1">
      <alignment horizontal="right"/>
    </xf>
    <xf numFmtId="176" fontId="1" fillId="0" borderId="0" xfId="15" applyNumberFormat="1" applyFont="1" applyAlignment="1">
      <alignment horizontal="right"/>
    </xf>
    <xf numFmtId="176" fontId="1" fillId="0" borderId="0" xfId="15" applyNumberFormat="1" applyFont="1" applyAlignment="1">
      <alignment horizontal="center"/>
    </xf>
    <xf numFmtId="176" fontId="1" fillId="0" borderId="0" xfId="15" applyNumberFormat="1" applyFont="1" applyAlignment="1">
      <alignment/>
    </xf>
    <xf numFmtId="176" fontId="0" fillId="0" borderId="0" xfId="15" applyNumberFormat="1" applyFont="1" applyAlignment="1">
      <alignment/>
    </xf>
    <xf numFmtId="176" fontId="0" fillId="0" borderId="0" xfId="15" applyNumberFormat="1" applyFont="1" applyAlignment="1">
      <alignment horizontal="center"/>
    </xf>
    <xf numFmtId="176" fontId="0" fillId="0" borderId="1" xfId="15" applyNumberFormat="1" applyFont="1" applyBorder="1" applyAlignment="1">
      <alignment/>
    </xf>
    <xf numFmtId="176" fontId="0" fillId="0" borderId="0" xfId="15" applyNumberFormat="1" applyFont="1" applyBorder="1" applyAlignment="1">
      <alignment/>
    </xf>
    <xf numFmtId="176" fontId="0" fillId="0" borderId="0" xfId="15" applyNumberFormat="1" applyFont="1" applyAlignment="1">
      <alignment/>
    </xf>
    <xf numFmtId="176" fontId="0" fillId="0" borderId="0" xfId="15" applyNumberFormat="1" applyBorder="1" applyAlignment="1">
      <alignment/>
    </xf>
    <xf numFmtId="15" fontId="2" fillId="0" borderId="0" xfId="0" applyNumberFormat="1" applyFont="1" applyAlignment="1" quotePrefix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9" xfId="0" applyFont="1" applyBorder="1" applyAlignment="1" quotePrefix="1">
      <alignment horizontal="right"/>
    </xf>
    <xf numFmtId="176" fontId="0" fillId="0" borderId="7" xfId="15" applyNumberFormat="1" applyFont="1" applyBorder="1" applyAlignment="1">
      <alignment/>
    </xf>
    <xf numFmtId="176" fontId="0" fillId="0" borderId="14" xfId="15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177" fontId="0" fillId="0" borderId="14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176" fontId="1" fillId="0" borderId="14" xfId="15" applyNumberFormat="1" applyFont="1" applyBorder="1" applyAlignment="1">
      <alignment/>
    </xf>
    <xf numFmtId="176" fontId="2" fillId="0" borderId="0" xfId="15" applyNumberFormat="1" applyFont="1" applyAlignment="1">
      <alignment horizontal="center"/>
    </xf>
    <xf numFmtId="176" fontId="2" fillId="0" borderId="0" xfId="15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8" xfId="0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 topLeftCell="A24">
      <selection activeCell="B41" sqref="B41"/>
    </sheetView>
  </sheetViews>
  <sheetFormatPr defaultColWidth="9.140625" defaultRowHeight="12.75"/>
  <cols>
    <col min="1" max="1" width="41.140625" style="0" customWidth="1"/>
    <col min="4" max="4" width="2.7109375" style="0" customWidth="1"/>
  </cols>
  <sheetData>
    <row r="1" ht="12.75">
      <c r="A1" s="4" t="s">
        <v>0</v>
      </c>
    </row>
    <row r="3" spans="1:7" ht="12.75">
      <c r="A3" s="4" t="s">
        <v>179</v>
      </c>
      <c r="F3" s="9" t="s">
        <v>310</v>
      </c>
      <c r="G3" t="s">
        <v>146</v>
      </c>
    </row>
    <row r="4" ht="12.75">
      <c r="A4" s="4" t="s">
        <v>192</v>
      </c>
    </row>
    <row r="5" spans="1:6" ht="12.75">
      <c r="A5" s="4"/>
      <c r="C5" s="9"/>
      <c r="F5" s="9"/>
    </row>
    <row r="6" spans="2:6" ht="12.75">
      <c r="B6" s="98"/>
      <c r="C6" s="98"/>
      <c r="D6" s="86"/>
      <c r="E6" s="98"/>
      <c r="F6" s="98"/>
    </row>
    <row r="7" spans="2:6" ht="12.75">
      <c r="B7" s="99" t="s">
        <v>97</v>
      </c>
      <c r="C7" s="100"/>
      <c r="D7" s="26"/>
      <c r="E7" s="101" t="s">
        <v>98</v>
      </c>
      <c r="F7" s="100"/>
    </row>
    <row r="8" spans="1:6" ht="12.75">
      <c r="A8" s="4" t="s">
        <v>229</v>
      </c>
      <c r="B8" s="4">
        <v>2006</v>
      </c>
      <c r="C8" s="4">
        <v>2005</v>
      </c>
      <c r="D8" s="27"/>
      <c r="E8" s="4">
        <v>2006</v>
      </c>
      <c r="F8" s="4">
        <v>2005</v>
      </c>
    </row>
    <row r="9" spans="2:6" ht="12.75">
      <c r="B9" s="9" t="s">
        <v>10</v>
      </c>
      <c r="C9" s="9" t="s">
        <v>10</v>
      </c>
      <c r="D9" s="28"/>
      <c r="E9" s="9" t="s">
        <v>10</v>
      </c>
      <c r="F9" s="9" t="s">
        <v>10</v>
      </c>
    </row>
    <row r="10" ht="12.75">
      <c r="D10" s="29"/>
    </row>
    <row r="11" spans="1:6" ht="12.75">
      <c r="A11" t="s">
        <v>17</v>
      </c>
      <c r="B11" s="2">
        <v>20947</v>
      </c>
      <c r="C11" s="2">
        <v>20122</v>
      </c>
      <c r="D11" s="30"/>
      <c r="E11" s="2">
        <v>20947</v>
      </c>
      <c r="F11" s="2">
        <v>20122</v>
      </c>
    </row>
    <row r="12" spans="1:6" ht="12.75">
      <c r="A12" t="s">
        <v>322</v>
      </c>
      <c r="B12" s="6">
        <v>-15857</v>
      </c>
      <c r="C12" s="6">
        <v>-16586</v>
      </c>
      <c r="D12" s="31"/>
      <c r="E12" s="6">
        <v>-15857</v>
      </c>
      <c r="F12" s="6">
        <v>-16586</v>
      </c>
    </row>
    <row r="13" spans="1:6" ht="12.75">
      <c r="A13" t="s">
        <v>323</v>
      </c>
      <c r="B13" s="2">
        <f>+B11+B12</f>
        <v>5090</v>
      </c>
      <c r="C13" s="2">
        <f>+C11+C12</f>
        <v>3536</v>
      </c>
      <c r="D13" s="30"/>
      <c r="E13" s="2">
        <f>+E11+E12</f>
        <v>5090</v>
      </c>
      <c r="F13" s="2">
        <f>+F11+F12</f>
        <v>3536</v>
      </c>
    </row>
    <row r="14" spans="2:6" ht="12.75">
      <c r="B14" s="2"/>
      <c r="C14" s="2"/>
      <c r="D14" s="30"/>
      <c r="E14" s="2"/>
      <c r="F14" s="2"/>
    </row>
    <row r="15" spans="1:6" ht="12.75">
      <c r="A15" t="s">
        <v>308</v>
      </c>
      <c r="B15" s="2">
        <v>-1435</v>
      </c>
      <c r="C15" s="2">
        <v>-1729</v>
      </c>
      <c r="D15" s="30"/>
      <c r="E15" s="2">
        <v>-1435</v>
      </c>
      <c r="F15" s="2">
        <v>-1729</v>
      </c>
    </row>
    <row r="16" spans="1:6" ht="12.75">
      <c r="A16" t="s">
        <v>284</v>
      </c>
      <c r="B16" s="6">
        <v>592</v>
      </c>
      <c r="C16" s="6">
        <v>1097</v>
      </c>
      <c r="D16" s="31"/>
      <c r="E16" s="6">
        <v>592</v>
      </c>
      <c r="F16" s="6">
        <v>1097</v>
      </c>
    </row>
    <row r="17" spans="2:6" ht="12.75">
      <c r="B17" s="11"/>
      <c r="C17" s="11"/>
      <c r="D17" s="30"/>
      <c r="E17" s="11"/>
      <c r="F17" s="11"/>
    </row>
    <row r="18" spans="1:6" ht="12.75">
      <c r="A18" t="s">
        <v>309</v>
      </c>
      <c r="B18" s="2">
        <f>SUM(B13:B16)</f>
        <v>4247</v>
      </c>
      <c r="C18" s="2">
        <f>SUM(C13:C16)</f>
        <v>2904</v>
      </c>
      <c r="D18" s="30"/>
      <c r="E18" s="2">
        <f>SUM(E13:E16)</f>
        <v>4247</v>
      </c>
      <c r="F18" s="2">
        <f>SUM(F13:F16)</f>
        <v>2904</v>
      </c>
    </row>
    <row r="19" spans="2:6" ht="12.75">
      <c r="B19" s="2"/>
      <c r="C19" s="2"/>
      <c r="D19" s="30"/>
      <c r="E19" s="2"/>
      <c r="F19" s="2"/>
    </row>
    <row r="20" spans="1:6" ht="12.75">
      <c r="A20" t="s">
        <v>285</v>
      </c>
      <c r="B20" s="2">
        <v>-575</v>
      </c>
      <c r="C20" s="2">
        <v>-228</v>
      </c>
      <c r="D20" s="30"/>
      <c r="E20" s="2">
        <v>-575</v>
      </c>
      <c r="F20" s="2">
        <v>-228</v>
      </c>
    </row>
    <row r="21" spans="1:6" ht="12.75">
      <c r="A21" t="s">
        <v>287</v>
      </c>
      <c r="B21" s="2">
        <v>8</v>
      </c>
      <c r="C21" s="2">
        <v>34</v>
      </c>
      <c r="D21" s="30"/>
      <c r="E21" s="2">
        <v>8</v>
      </c>
      <c r="F21" s="2">
        <v>34</v>
      </c>
    </row>
    <row r="22" spans="2:6" ht="12.75">
      <c r="B22" s="2"/>
      <c r="C22" s="2"/>
      <c r="D22" s="30"/>
      <c r="E22" s="2"/>
      <c r="F22" s="2"/>
    </row>
    <row r="23" spans="1:6" ht="12.75">
      <c r="A23" t="s">
        <v>297</v>
      </c>
      <c r="B23" s="2">
        <v>-265</v>
      </c>
      <c r="C23" s="2">
        <v>0</v>
      </c>
      <c r="D23" s="30"/>
      <c r="E23" s="2">
        <v>-265</v>
      </c>
      <c r="F23" s="2">
        <v>0</v>
      </c>
    </row>
    <row r="24" spans="1:6" ht="12.75">
      <c r="A24" t="s">
        <v>298</v>
      </c>
      <c r="B24" s="6">
        <v>151</v>
      </c>
      <c r="C24" s="6">
        <v>153</v>
      </c>
      <c r="D24" s="31"/>
      <c r="E24" s="6">
        <v>151</v>
      </c>
      <c r="F24" s="6">
        <v>153</v>
      </c>
    </row>
    <row r="25" spans="2:6" ht="12.75">
      <c r="B25" s="2"/>
      <c r="C25" s="2"/>
      <c r="D25" s="30"/>
      <c r="E25" s="2"/>
      <c r="F25" s="2"/>
    </row>
    <row r="26" spans="1:6" ht="12.75">
      <c r="A26" t="s">
        <v>18</v>
      </c>
      <c r="B26" s="2">
        <f>SUM(B18:B24)</f>
        <v>3566</v>
      </c>
      <c r="C26" s="2">
        <f>SUM(C18:C24)</f>
        <v>2863</v>
      </c>
      <c r="D26" s="30"/>
      <c r="E26" s="2">
        <f>SUM(E18:E24)</f>
        <v>3566</v>
      </c>
      <c r="F26" s="2">
        <f>SUM(F18:F24)</f>
        <v>2863</v>
      </c>
    </row>
    <row r="27" spans="1:6" ht="12.75">
      <c r="A27" t="s">
        <v>39</v>
      </c>
      <c r="B27" s="6">
        <v>-928</v>
      </c>
      <c r="C27" s="6">
        <v>-538</v>
      </c>
      <c r="D27" s="31"/>
      <c r="E27" s="6">
        <v>-928</v>
      </c>
      <c r="F27" s="6">
        <v>-538</v>
      </c>
    </row>
    <row r="28" spans="1:6" ht="12.75">
      <c r="A28" t="s">
        <v>40</v>
      </c>
      <c r="B28" s="84">
        <f>SUM(B26:B27)</f>
        <v>2638</v>
      </c>
      <c r="C28" s="84">
        <v>2328</v>
      </c>
      <c r="D28" s="85"/>
      <c r="E28" s="84">
        <f>SUM(E26:E27)</f>
        <v>2638</v>
      </c>
      <c r="F28" s="84">
        <v>2328</v>
      </c>
    </row>
    <row r="29" spans="2:6" ht="12.75">
      <c r="B29" s="11"/>
      <c r="C29" s="11"/>
      <c r="D29" s="38"/>
      <c r="E29" s="11"/>
      <c r="F29" s="11"/>
    </row>
    <row r="30" spans="1:6" ht="12.75">
      <c r="A30" s="4" t="s">
        <v>240</v>
      </c>
      <c r="B30" s="11"/>
      <c r="C30" s="11"/>
      <c r="D30" s="30"/>
      <c r="E30" s="11"/>
      <c r="F30" s="11"/>
    </row>
    <row r="31" spans="1:6" ht="12.75">
      <c r="A31" t="s">
        <v>241</v>
      </c>
      <c r="B31" s="11">
        <v>2636</v>
      </c>
      <c r="C31" s="11">
        <v>2326</v>
      </c>
      <c r="D31" s="30"/>
      <c r="E31" s="11">
        <v>2636</v>
      </c>
      <c r="F31" s="11">
        <v>2326</v>
      </c>
    </row>
    <row r="32" spans="1:6" ht="12.75">
      <c r="A32" t="s">
        <v>242</v>
      </c>
      <c r="B32" s="11">
        <v>2</v>
      </c>
      <c r="C32" s="11">
        <v>2</v>
      </c>
      <c r="D32" s="30"/>
      <c r="E32" s="11">
        <v>2</v>
      </c>
      <c r="F32" s="11">
        <v>2</v>
      </c>
    </row>
    <row r="33" spans="1:6" ht="12.75">
      <c r="A33" t="s">
        <v>41</v>
      </c>
      <c r="B33" s="84">
        <v>2638</v>
      </c>
      <c r="C33" s="84">
        <f>SUM(C31:C32)</f>
        <v>2328</v>
      </c>
      <c r="D33" s="85"/>
      <c r="E33" s="84">
        <v>2638</v>
      </c>
      <c r="F33" s="84">
        <f>SUM(F31:F32)</f>
        <v>2328</v>
      </c>
    </row>
    <row r="34" spans="2:6" ht="12.75">
      <c r="B34" s="2"/>
      <c r="C34" s="11"/>
      <c r="D34" s="2"/>
      <c r="E34" s="2"/>
      <c r="F34" s="11"/>
    </row>
    <row r="35" spans="1:6" ht="12.75">
      <c r="A35" s="83" t="s">
        <v>243</v>
      </c>
      <c r="B35" s="2"/>
      <c r="C35" s="11"/>
      <c r="D35" s="2"/>
      <c r="E35" s="2"/>
      <c r="F35" s="11"/>
    </row>
    <row r="36" spans="1:6" ht="12.75">
      <c r="A36" s="83" t="s">
        <v>244</v>
      </c>
      <c r="B36" s="2"/>
      <c r="C36" s="11"/>
      <c r="D36" s="2"/>
      <c r="E36" s="2"/>
      <c r="F36" s="11"/>
    </row>
    <row r="38" spans="1:6" ht="12.75">
      <c r="A38" t="s">
        <v>42</v>
      </c>
      <c r="B38" s="12">
        <v>4.15</v>
      </c>
      <c r="C38" s="12">
        <v>3.73</v>
      </c>
      <c r="D38" s="12"/>
      <c r="E38" s="12">
        <f>+B38</f>
        <v>4.15</v>
      </c>
      <c r="F38" s="12">
        <v>3.73</v>
      </c>
    </row>
    <row r="39" spans="1:6" ht="12.75">
      <c r="A39" s="10" t="s">
        <v>111</v>
      </c>
      <c r="B39" s="14">
        <v>4.07</v>
      </c>
      <c r="C39" s="14">
        <v>3.63</v>
      </c>
      <c r="D39" s="14"/>
      <c r="E39" s="14">
        <f>+B39</f>
        <v>4.07</v>
      </c>
      <c r="F39" s="14">
        <v>3.63</v>
      </c>
    </row>
    <row r="40" spans="2:6" ht="12.75">
      <c r="B40" s="14"/>
      <c r="C40" s="14"/>
      <c r="D40" s="14"/>
      <c r="E40" s="14"/>
      <c r="F40" s="14"/>
    </row>
    <row r="41" spans="2:6" ht="12.75">
      <c r="B41" s="12"/>
      <c r="C41" s="12"/>
      <c r="D41" s="12"/>
      <c r="E41" s="12"/>
      <c r="F41" s="12"/>
    </row>
    <row r="43" ht="12.75">
      <c r="A43" s="4" t="s">
        <v>43</v>
      </c>
    </row>
    <row r="44" ht="12.75">
      <c r="A44" s="4" t="s">
        <v>230</v>
      </c>
    </row>
  </sheetData>
  <mergeCells count="4">
    <mergeCell ref="B6:C6"/>
    <mergeCell ref="B7:C7"/>
    <mergeCell ref="E6:F6"/>
    <mergeCell ref="E7:F7"/>
  </mergeCells>
  <printOptions/>
  <pageMargins left="0.75" right="0.75" top="1" bottom="1" header="0.5" footer="0.5"/>
  <pageSetup fitToHeight="1" fitToWidth="1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2">
      <selection activeCell="I19" sqref="I19"/>
    </sheetView>
  </sheetViews>
  <sheetFormatPr defaultColWidth="9.140625" defaultRowHeight="12.75"/>
  <cols>
    <col min="1" max="1" width="20.7109375" style="0" customWidth="1"/>
    <col min="2" max="3" width="9.140625" style="2" customWidth="1"/>
    <col min="4" max="4" width="11.00390625" style="2" customWidth="1"/>
    <col min="5" max="5" width="13.421875" style="2" customWidth="1"/>
    <col min="6" max="6" width="9.140625" style="2" customWidth="1"/>
  </cols>
  <sheetData>
    <row r="1" ht="12.75">
      <c r="A1" s="4" t="s">
        <v>0</v>
      </c>
    </row>
    <row r="3" spans="1:7" ht="12.75">
      <c r="A3" s="4" t="s">
        <v>181</v>
      </c>
      <c r="G3" s="13" t="s">
        <v>149</v>
      </c>
    </row>
    <row r="4" ht="12.75">
      <c r="A4" s="4" t="s">
        <v>192</v>
      </c>
    </row>
    <row r="5" ht="12.75">
      <c r="A5" s="4"/>
    </row>
    <row r="6" spans="1:8" ht="12.75">
      <c r="A6" s="4"/>
      <c r="B6" s="67"/>
      <c r="C6" s="63"/>
      <c r="D6" s="63"/>
      <c r="E6" s="63"/>
      <c r="F6" s="38"/>
      <c r="G6" s="9" t="s">
        <v>255</v>
      </c>
      <c r="H6" s="9" t="s">
        <v>5</v>
      </c>
    </row>
    <row r="7" spans="1:8" ht="12.75">
      <c r="A7" s="4"/>
      <c r="B7" s="104" t="s">
        <v>258</v>
      </c>
      <c r="C7" s="105"/>
      <c r="D7" s="105"/>
      <c r="E7" s="105"/>
      <c r="F7" s="106"/>
      <c r="G7" s="9" t="s">
        <v>256</v>
      </c>
      <c r="H7" s="9" t="s">
        <v>257</v>
      </c>
    </row>
    <row r="8" spans="1:6" ht="12.75">
      <c r="A8" s="4"/>
      <c r="B8" s="102" t="s">
        <v>82</v>
      </c>
      <c r="C8" s="103"/>
      <c r="D8" s="103"/>
      <c r="E8" s="62" t="s">
        <v>83</v>
      </c>
      <c r="F8" s="30"/>
    </row>
    <row r="9" spans="2:6" ht="12.75">
      <c r="B9" s="64"/>
      <c r="C9" s="11"/>
      <c r="D9" s="11"/>
      <c r="E9" s="11"/>
      <c r="F9" s="30"/>
    </row>
    <row r="10" spans="2:6" ht="12.75">
      <c r="B10" s="59" t="s">
        <v>1</v>
      </c>
      <c r="C10" s="60" t="s">
        <v>1</v>
      </c>
      <c r="D10" s="60" t="s">
        <v>8</v>
      </c>
      <c r="E10" s="60" t="s">
        <v>3</v>
      </c>
      <c r="F10" s="61"/>
    </row>
    <row r="11" spans="2:6" ht="12.75">
      <c r="B11" s="65" t="s">
        <v>2</v>
      </c>
      <c r="C11" s="37" t="s">
        <v>7</v>
      </c>
      <c r="D11" s="37" t="s">
        <v>9</v>
      </c>
      <c r="E11" s="37" t="s">
        <v>4</v>
      </c>
      <c r="F11" s="66" t="s">
        <v>5</v>
      </c>
    </row>
    <row r="12" spans="1:8" ht="12.75">
      <c r="A12" s="34"/>
      <c r="B12" s="62" t="s">
        <v>6</v>
      </c>
      <c r="C12" s="62" t="s">
        <v>6</v>
      </c>
      <c r="D12" s="62" t="s">
        <v>6</v>
      </c>
      <c r="E12" s="62" t="s">
        <v>6</v>
      </c>
      <c r="F12" s="62" t="s">
        <v>6</v>
      </c>
      <c r="G12" s="13" t="s">
        <v>6</v>
      </c>
      <c r="H12" s="13" t="s">
        <v>6</v>
      </c>
    </row>
    <row r="13" spans="2:6" ht="12.75">
      <c r="B13" s="11"/>
      <c r="C13" s="11"/>
      <c r="D13" s="11"/>
      <c r="E13" s="11"/>
      <c r="F13" s="11"/>
    </row>
    <row r="15" spans="1:8" ht="12.75">
      <c r="A15" s="4" t="s">
        <v>142</v>
      </c>
      <c r="B15" s="2">
        <v>62303</v>
      </c>
      <c r="C15" s="2">
        <v>3727</v>
      </c>
      <c r="D15" s="2">
        <v>1490</v>
      </c>
      <c r="E15" s="2">
        <v>37346</v>
      </c>
      <c r="F15" s="2">
        <f>SUM(B15:E15)</f>
        <v>104866</v>
      </c>
      <c r="G15" s="2">
        <v>1455</v>
      </c>
      <c r="H15" s="2">
        <f>+F15+G15</f>
        <v>106321</v>
      </c>
    </row>
    <row r="16" ht="12.75">
      <c r="A16" s="4"/>
    </row>
    <row r="17" spans="1:8" ht="12.75">
      <c r="A17" t="s">
        <v>41</v>
      </c>
      <c r="E17" s="2">
        <v>2326</v>
      </c>
      <c r="F17" s="2">
        <f>SUM(B17:E17)</f>
        <v>2326</v>
      </c>
      <c r="G17">
        <v>2</v>
      </c>
      <c r="H17" s="2">
        <f>+F17+G17</f>
        <v>2328</v>
      </c>
    </row>
    <row r="18" spans="1:8" ht="12.75">
      <c r="A18" s="10" t="s">
        <v>106</v>
      </c>
      <c r="B18" s="2">
        <v>183</v>
      </c>
      <c r="C18" s="2">
        <v>7</v>
      </c>
      <c r="F18" s="2">
        <f>SUM(B18:E18)</f>
        <v>190</v>
      </c>
      <c r="H18" s="2">
        <f>+F18+G18</f>
        <v>190</v>
      </c>
    </row>
    <row r="19" spans="1:8" ht="12.75">
      <c r="A19" s="10" t="s">
        <v>49</v>
      </c>
      <c r="E19" s="2">
        <v>0</v>
      </c>
      <c r="F19" s="2">
        <f>SUM(B19:E19)</f>
        <v>0</v>
      </c>
      <c r="H19" s="2">
        <f>+F19+G19</f>
        <v>0</v>
      </c>
    </row>
    <row r="21" spans="1:8" ht="12.75">
      <c r="A21" s="4" t="s">
        <v>235</v>
      </c>
      <c r="B21" s="5">
        <f>SUM(B15:B19)</f>
        <v>62486</v>
      </c>
      <c r="C21" s="5">
        <f>SUM(C15:C19)</f>
        <v>3734</v>
      </c>
      <c r="D21" s="5">
        <f>SUM(D15:D19)</f>
        <v>1490</v>
      </c>
      <c r="E21" s="5">
        <f>SUM(E15:E19)</f>
        <v>39672</v>
      </c>
      <c r="F21" s="5">
        <f>SUM(B21:E21)</f>
        <v>107382</v>
      </c>
      <c r="G21" s="5">
        <f>SUM(G15:G19)</f>
        <v>1457</v>
      </c>
      <c r="H21" s="5">
        <f>SUM(H15:H19)</f>
        <v>108839</v>
      </c>
    </row>
    <row r="22" spans="1:6" ht="12.75">
      <c r="A22" s="4"/>
      <c r="B22" s="11"/>
      <c r="C22" s="11"/>
      <c r="D22" s="11"/>
      <c r="E22" s="11"/>
      <c r="F22" s="11"/>
    </row>
    <row r="23" spans="1:6" ht="12.75">
      <c r="A23" s="4"/>
      <c r="B23" s="11"/>
      <c r="C23" s="18"/>
      <c r="D23" s="18"/>
      <c r="E23" s="18"/>
      <c r="F23" s="18"/>
    </row>
    <row r="24" spans="1:8" ht="12.75">
      <c r="A24" s="4" t="s">
        <v>236</v>
      </c>
      <c r="B24" s="18">
        <v>63331</v>
      </c>
      <c r="C24" s="18">
        <v>3768</v>
      </c>
      <c r="D24" s="18">
        <f>+D21</f>
        <v>1490</v>
      </c>
      <c r="E24" s="18">
        <v>47459</v>
      </c>
      <c r="F24" s="18">
        <f>SUM(B24:E24)</f>
        <v>116048</v>
      </c>
      <c r="G24" s="18">
        <v>1449</v>
      </c>
      <c r="H24" s="2">
        <f>+F24+G24</f>
        <v>117497</v>
      </c>
    </row>
    <row r="25" ht="12.75">
      <c r="A25" s="4"/>
    </row>
    <row r="26" spans="1:8" ht="12.75">
      <c r="A26" t="s">
        <v>41</v>
      </c>
      <c r="E26" s="2">
        <v>2636</v>
      </c>
      <c r="F26" s="18">
        <f>SUM(B26:E26)</f>
        <v>2636</v>
      </c>
      <c r="G26">
        <v>2</v>
      </c>
      <c r="H26" s="2">
        <f>+F26+G26</f>
        <v>2638</v>
      </c>
    </row>
    <row r="27" spans="1:8" ht="12.75">
      <c r="A27" s="10" t="s">
        <v>106</v>
      </c>
      <c r="B27" s="2">
        <v>170</v>
      </c>
      <c r="C27" s="2">
        <v>7</v>
      </c>
      <c r="F27" s="18">
        <f>SUM(B27:E27)</f>
        <v>177</v>
      </c>
      <c r="H27" s="2">
        <f>+F27+G27</f>
        <v>177</v>
      </c>
    </row>
    <row r="28" spans="1:8" ht="12.75">
      <c r="A28" s="10" t="s">
        <v>49</v>
      </c>
      <c r="E28" s="2">
        <v>0</v>
      </c>
      <c r="F28" s="2">
        <f>SUM(B28:E28)</f>
        <v>0</v>
      </c>
      <c r="H28" s="2">
        <f>+F28+G28</f>
        <v>0</v>
      </c>
    </row>
    <row r="30" spans="1:8" ht="12.75">
      <c r="A30" s="4" t="s">
        <v>232</v>
      </c>
      <c r="B30" s="5">
        <f>SUM(B24:B28)</f>
        <v>63501</v>
      </c>
      <c r="C30" s="5">
        <f>SUM(C24:C28)</f>
        <v>3775</v>
      </c>
      <c r="D30" s="5">
        <f>SUM(D24:D28)</f>
        <v>1490</v>
      </c>
      <c r="E30" s="5">
        <f>SUM(E24:E28)</f>
        <v>50095</v>
      </c>
      <c r="F30" s="5">
        <f>SUM(B30:E30)</f>
        <v>118861</v>
      </c>
      <c r="G30" s="5">
        <f>SUM(G24:G28)</f>
        <v>1451</v>
      </c>
      <c r="H30" s="5">
        <f>SUM(H24:H28)</f>
        <v>120312</v>
      </c>
    </row>
    <row r="31" spans="1:6" ht="12.75">
      <c r="A31" s="4"/>
      <c r="B31" s="11"/>
      <c r="C31" s="11"/>
      <c r="D31" s="11"/>
      <c r="E31" s="11"/>
      <c r="F31" s="11"/>
    </row>
    <row r="32" ht="12.75">
      <c r="A32" s="4" t="s">
        <v>11</v>
      </c>
    </row>
    <row r="33" ht="12.75">
      <c r="A33" s="4" t="s">
        <v>231</v>
      </c>
    </row>
  </sheetData>
  <mergeCells count="2">
    <mergeCell ref="B8:D8"/>
    <mergeCell ref="B7:F7"/>
  </mergeCells>
  <printOptions/>
  <pageMargins left="0.75" right="0.75" top="1" bottom="1" header="0.5" footer="0.5"/>
  <pageSetup fitToHeight="1" fitToWidth="1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 topLeftCell="A21">
      <selection activeCell="D61" sqref="D61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5" width="14.28125" style="0" customWidth="1"/>
  </cols>
  <sheetData>
    <row r="1" ht="12.75">
      <c r="A1" s="4" t="s">
        <v>0</v>
      </c>
    </row>
    <row r="3" spans="1:6" ht="12.75">
      <c r="A3" s="4" t="s">
        <v>180</v>
      </c>
      <c r="B3" s="4"/>
      <c r="F3" s="9" t="s">
        <v>148</v>
      </c>
    </row>
    <row r="4" spans="1:2" ht="12.75">
      <c r="A4" s="4" t="s">
        <v>232</v>
      </c>
      <c r="B4" s="4"/>
    </row>
    <row r="5" ht="12.75">
      <c r="A5" s="4"/>
    </row>
    <row r="6" spans="1:5" ht="12.75">
      <c r="A6" s="4"/>
      <c r="D6" s="9"/>
      <c r="E6" s="9"/>
    </row>
    <row r="7" spans="3:5" ht="12.75">
      <c r="C7" s="4"/>
      <c r="D7" s="8" t="s">
        <v>233</v>
      </c>
      <c r="E7" s="8" t="s">
        <v>252</v>
      </c>
    </row>
    <row r="8" spans="3:5" ht="12.75">
      <c r="C8" s="4"/>
      <c r="D8" s="9" t="s">
        <v>10</v>
      </c>
      <c r="E8" s="9" t="s">
        <v>10</v>
      </c>
    </row>
    <row r="9" ht="12.75">
      <c r="A9" s="4" t="s">
        <v>277</v>
      </c>
    </row>
    <row r="10" spans="2:5" ht="12.75">
      <c r="B10" t="s">
        <v>12</v>
      </c>
      <c r="D10" s="2">
        <v>39503</v>
      </c>
      <c r="E10" s="2">
        <v>40845</v>
      </c>
    </row>
    <row r="11" spans="2:5" ht="12.75">
      <c r="B11" t="s">
        <v>245</v>
      </c>
      <c r="D11" s="2">
        <v>17483</v>
      </c>
      <c r="E11" s="2">
        <v>17550</v>
      </c>
    </row>
    <row r="12" spans="2:5" ht="12.75">
      <c r="B12" t="s">
        <v>27</v>
      </c>
      <c r="D12" s="2">
        <v>7635</v>
      </c>
      <c r="E12" s="2">
        <v>7484</v>
      </c>
    </row>
    <row r="13" spans="2:5" ht="12.75">
      <c r="B13" t="s">
        <v>144</v>
      </c>
      <c r="D13" s="2">
        <v>1316</v>
      </c>
      <c r="E13" s="2">
        <v>1582</v>
      </c>
    </row>
    <row r="14" spans="2:5" ht="12.75">
      <c r="B14" t="s">
        <v>28</v>
      </c>
      <c r="D14" s="2">
        <v>8894</v>
      </c>
      <c r="E14" s="2">
        <v>8894</v>
      </c>
    </row>
    <row r="15" spans="2:5" ht="12.75">
      <c r="B15" t="s">
        <v>130</v>
      </c>
      <c r="D15" s="6">
        <v>191</v>
      </c>
      <c r="E15" s="6">
        <v>191</v>
      </c>
    </row>
    <row r="16" spans="4:5" ht="12.75">
      <c r="D16" s="5">
        <f>SUM(D10:D15)</f>
        <v>75022</v>
      </c>
      <c r="E16" s="5">
        <f>SUM(E10:E15)</f>
        <v>76546</v>
      </c>
    </row>
    <row r="17" spans="4:5" ht="12.75">
      <c r="D17" s="2"/>
      <c r="E17" s="2"/>
    </row>
    <row r="18" spans="1:5" ht="12.75">
      <c r="A18" s="4" t="s">
        <v>29</v>
      </c>
      <c r="D18" s="2"/>
      <c r="E18" s="2"/>
    </row>
    <row r="19" spans="2:5" ht="12.75">
      <c r="B19" t="s">
        <v>14</v>
      </c>
      <c r="D19" s="11">
        <v>50234</v>
      </c>
      <c r="E19" s="11">
        <v>37825</v>
      </c>
    </row>
    <row r="20" spans="2:5" ht="12.75">
      <c r="B20" t="s">
        <v>30</v>
      </c>
      <c r="D20" s="11">
        <v>38186</v>
      </c>
      <c r="E20" s="11">
        <v>39042</v>
      </c>
    </row>
    <row r="21" spans="2:5" ht="12.75">
      <c r="B21" t="s">
        <v>31</v>
      </c>
      <c r="D21" s="11">
        <v>9511</v>
      </c>
      <c r="E21" s="11">
        <v>14200</v>
      </c>
    </row>
    <row r="22" spans="2:5" ht="12.75">
      <c r="B22" t="s">
        <v>131</v>
      </c>
      <c r="D22" s="80">
        <v>1416</v>
      </c>
      <c r="E22" s="80">
        <v>274</v>
      </c>
    </row>
    <row r="23" spans="4:5" ht="12.75">
      <c r="D23" s="5">
        <f>SUM(D19:D22)</f>
        <v>99347</v>
      </c>
      <c r="E23" s="5">
        <f>SUM(E19:E22)</f>
        <v>91341</v>
      </c>
    </row>
    <row r="24" spans="4:5" ht="12.75">
      <c r="D24" s="2"/>
      <c r="E24" s="2"/>
    </row>
    <row r="25" spans="1:5" ht="12.75">
      <c r="A25" s="4" t="s">
        <v>273</v>
      </c>
      <c r="D25" s="2">
        <f>+D16+D23</f>
        <v>174369</v>
      </c>
      <c r="E25" s="2">
        <f>+E16+E23</f>
        <v>167887</v>
      </c>
    </row>
    <row r="27" spans="4:5" ht="12.75">
      <c r="D27" s="2"/>
      <c r="E27" s="2"/>
    </row>
    <row r="28" spans="1:5" ht="12.75">
      <c r="A28" s="4" t="s">
        <v>274</v>
      </c>
      <c r="D28" s="2"/>
      <c r="E28" s="2"/>
    </row>
    <row r="29" spans="1:5" ht="12.75">
      <c r="A29" s="4" t="s">
        <v>247</v>
      </c>
      <c r="D29" s="2"/>
      <c r="E29" s="2"/>
    </row>
    <row r="30" spans="1:5" ht="12.75">
      <c r="A30" s="4" t="s">
        <v>248</v>
      </c>
      <c r="D30" s="2"/>
      <c r="E30" s="2"/>
    </row>
    <row r="31" spans="2:5" ht="12.75">
      <c r="B31" t="s">
        <v>35</v>
      </c>
      <c r="D31" s="11">
        <v>63501</v>
      </c>
      <c r="E31" s="11">
        <v>63331</v>
      </c>
    </row>
    <row r="32" spans="2:5" ht="12.75">
      <c r="B32" t="s">
        <v>249</v>
      </c>
      <c r="D32" s="11">
        <v>3775</v>
      </c>
      <c r="E32" s="11">
        <v>3768</v>
      </c>
    </row>
    <row r="33" spans="2:5" ht="12.75">
      <c r="B33" t="s">
        <v>250</v>
      </c>
      <c r="D33" s="11">
        <v>1490</v>
      </c>
      <c r="E33" s="11">
        <v>1490</v>
      </c>
    </row>
    <row r="34" spans="2:5" ht="12.75">
      <c r="B34" t="s">
        <v>251</v>
      </c>
      <c r="D34" s="6">
        <v>50096</v>
      </c>
      <c r="E34" s="6">
        <v>47459</v>
      </c>
    </row>
    <row r="35" spans="4:5" ht="12.75">
      <c r="D35" s="11">
        <f>SUM(D31:D34)</f>
        <v>118862</v>
      </c>
      <c r="E35" s="11">
        <f>SUM(E31:E34)</f>
        <v>116048</v>
      </c>
    </row>
    <row r="36" spans="1:5" ht="12.75">
      <c r="A36" s="4" t="s">
        <v>242</v>
      </c>
      <c r="D36" s="2">
        <v>1449</v>
      </c>
      <c r="E36" s="2">
        <v>1450</v>
      </c>
    </row>
    <row r="37" spans="1:5" ht="12.75">
      <c r="A37" s="4" t="s">
        <v>246</v>
      </c>
      <c r="D37" s="5">
        <f>+D35+D36</f>
        <v>120311</v>
      </c>
      <c r="E37" s="5">
        <f>+E35+E36</f>
        <v>117498</v>
      </c>
    </row>
    <row r="38" spans="4:5" ht="12.75">
      <c r="D38" s="2"/>
      <c r="E38" s="2"/>
    </row>
    <row r="39" spans="1:5" ht="12.75">
      <c r="A39" s="4" t="s">
        <v>36</v>
      </c>
      <c r="D39" s="2"/>
      <c r="E39" s="2"/>
    </row>
    <row r="40" spans="2:5" ht="12.75">
      <c r="B40" t="s">
        <v>34</v>
      </c>
      <c r="D40" s="11">
        <v>7413</v>
      </c>
      <c r="E40" s="11">
        <v>7413</v>
      </c>
    </row>
    <row r="41" spans="2:5" ht="12.75">
      <c r="B41" t="s">
        <v>37</v>
      </c>
      <c r="D41" s="11">
        <v>7619</v>
      </c>
      <c r="E41" s="11">
        <v>7619</v>
      </c>
    </row>
    <row r="42" spans="4:5" ht="12.75">
      <c r="D42" s="5">
        <f>SUM(D40:D41)</f>
        <v>15032</v>
      </c>
      <c r="E42" s="5">
        <f>SUM(E40:E41)</f>
        <v>15032</v>
      </c>
    </row>
    <row r="43" spans="4:5" ht="12.75">
      <c r="D43" s="11"/>
      <c r="E43" s="11"/>
    </row>
    <row r="44" spans="1:5" ht="12.75">
      <c r="A44" s="4" t="s">
        <v>32</v>
      </c>
      <c r="D44" s="11"/>
      <c r="E44" s="11"/>
    </row>
    <row r="45" spans="2:5" ht="12.75">
      <c r="B45" t="s">
        <v>33</v>
      </c>
      <c r="D45" s="11">
        <v>14679</v>
      </c>
      <c r="E45" s="11">
        <v>11407</v>
      </c>
    </row>
    <row r="46" spans="2:5" ht="12.75">
      <c r="B46" t="s">
        <v>89</v>
      </c>
      <c r="D46" s="11">
        <v>23420</v>
      </c>
      <c r="E46" s="11">
        <v>23372</v>
      </c>
    </row>
    <row r="47" spans="2:5" ht="12.75">
      <c r="B47" t="s">
        <v>132</v>
      </c>
      <c r="D47" s="11">
        <v>927</v>
      </c>
      <c r="E47" s="11">
        <v>578</v>
      </c>
    </row>
    <row r="48" spans="4:5" ht="12.75">
      <c r="D48" s="5">
        <f>SUM(D45:D47)</f>
        <v>39026</v>
      </c>
      <c r="E48" s="5">
        <f>SUM(E45:E47)</f>
        <v>35357</v>
      </c>
    </row>
    <row r="49" spans="1:5" ht="12.75">
      <c r="A49" s="4" t="s">
        <v>276</v>
      </c>
      <c r="B49" s="4"/>
      <c r="D49" s="11">
        <f>+D42+D48</f>
        <v>54058</v>
      </c>
      <c r="E49" s="11">
        <f>+E42+E48</f>
        <v>50389</v>
      </c>
    </row>
    <row r="50" spans="1:5" ht="12.75">
      <c r="A50" s="4"/>
      <c r="B50" s="4"/>
      <c r="D50" s="11"/>
      <c r="E50" s="11"/>
    </row>
    <row r="51" spans="1:5" ht="12.75">
      <c r="A51" s="4" t="s">
        <v>275</v>
      </c>
      <c r="B51" s="4"/>
      <c r="D51" s="11">
        <f>+D37+D49</f>
        <v>174369</v>
      </c>
      <c r="E51" s="11">
        <f>+E37+E49</f>
        <v>167887</v>
      </c>
    </row>
    <row r="52" spans="1:5" ht="12.75">
      <c r="A52" s="4"/>
      <c r="B52" s="4"/>
      <c r="D52" s="11"/>
      <c r="E52" s="11"/>
    </row>
    <row r="53" spans="1:5" ht="12.75">
      <c r="A53" s="4" t="s">
        <v>183</v>
      </c>
      <c r="B53" s="4"/>
      <c r="D53" s="25">
        <f>+D37/D31</f>
        <v>1.8946315806050298</v>
      </c>
      <c r="E53" s="25">
        <f>+E37/E31</f>
        <v>1.8552999321027617</v>
      </c>
    </row>
    <row r="54" spans="4:5" ht="12.75">
      <c r="D54" s="25"/>
      <c r="E54" s="25"/>
    </row>
    <row r="55" spans="4:5" ht="12.75">
      <c r="D55" s="11"/>
      <c r="E55" s="11"/>
    </row>
    <row r="56" spans="1:5" ht="12.75">
      <c r="A56" s="4" t="s">
        <v>38</v>
      </c>
      <c r="D56" s="2"/>
      <c r="E56" s="2"/>
    </row>
    <row r="57" spans="1:5" ht="12.75">
      <c r="A57" s="4" t="s">
        <v>230</v>
      </c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</sheetData>
  <printOptions/>
  <pageMargins left="0.75" right="0.75" top="1" bottom="1" header="0.5" footer="0.5"/>
  <pageSetup fitToHeight="1" fitToWidth="1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43">
      <selection activeCell="A19" sqref="A19"/>
    </sheetView>
  </sheetViews>
  <sheetFormatPr defaultColWidth="9.140625" defaultRowHeight="12.75"/>
  <cols>
    <col min="1" max="1" width="48.140625" style="0" customWidth="1"/>
    <col min="2" max="3" width="14.28125" style="0" customWidth="1"/>
    <col min="4" max="4" width="12.00390625" style="0" customWidth="1"/>
  </cols>
  <sheetData>
    <row r="1" ht="12.75">
      <c r="A1" s="4" t="s">
        <v>0</v>
      </c>
    </row>
    <row r="3" spans="1:3" ht="12.75">
      <c r="A3" s="4" t="s">
        <v>182</v>
      </c>
      <c r="C3" s="9" t="s">
        <v>156</v>
      </c>
    </row>
    <row r="4" spans="1:3" ht="12.75">
      <c r="A4" s="4" t="s">
        <v>192</v>
      </c>
      <c r="B4" s="9"/>
      <c r="C4" s="9"/>
    </row>
    <row r="5" spans="1:3" ht="12.75">
      <c r="A5" s="4"/>
      <c r="B5" s="9"/>
      <c r="C5" s="9"/>
    </row>
    <row r="6" spans="1:3" ht="12.75">
      <c r="A6" s="4"/>
      <c r="B6" s="8" t="s">
        <v>233</v>
      </c>
      <c r="C6" s="8" t="s">
        <v>234</v>
      </c>
    </row>
    <row r="7" spans="2:3" ht="12.75">
      <c r="B7" s="9" t="s">
        <v>10</v>
      </c>
      <c r="C7" s="9" t="s">
        <v>10</v>
      </c>
    </row>
    <row r="8" ht="12.75">
      <c r="A8" s="4" t="s">
        <v>87</v>
      </c>
    </row>
    <row r="9" spans="1:3" ht="12.75">
      <c r="A9" t="s">
        <v>44</v>
      </c>
      <c r="B9" s="2">
        <v>3565</v>
      </c>
      <c r="C9" s="2">
        <v>2923</v>
      </c>
    </row>
    <row r="10" spans="2:3" ht="12.75">
      <c r="B10" s="2"/>
      <c r="C10" s="2"/>
    </row>
    <row r="11" spans="1:3" ht="12.75">
      <c r="A11" s="4" t="s">
        <v>45</v>
      </c>
      <c r="B11" s="2"/>
      <c r="C11" s="2"/>
    </row>
    <row r="12" spans="1:3" ht="12.75">
      <c r="A12" t="s">
        <v>272</v>
      </c>
      <c r="B12" s="2">
        <v>1342</v>
      </c>
      <c r="C12" s="2">
        <v>1139</v>
      </c>
    </row>
    <row r="13" spans="1:3" ht="12.75">
      <c r="A13" t="s">
        <v>92</v>
      </c>
      <c r="B13" s="37">
        <v>680</v>
      </c>
      <c r="C13" s="6">
        <v>0</v>
      </c>
    </row>
    <row r="14" spans="2:3" ht="12.75">
      <c r="B14" s="11"/>
      <c r="C14" s="11"/>
    </row>
    <row r="15" spans="1:3" ht="12.75">
      <c r="A15" t="s">
        <v>46</v>
      </c>
      <c r="B15" s="2">
        <f>SUM(B9:B13)</f>
        <v>5587</v>
      </c>
      <c r="C15" s="2">
        <f>SUM(C9:C13)</f>
        <v>4062</v>
      </c>
    </row>
    <row r="16" spans="2:3" ht="12.75">
      <c r="B16" s="2"/>
      <c r="C16" s="2"/>
    </row>
    <row r="17" spans="1:3" ht="12.75">
      <c r="A17" t="s">
        <v>337</v>
      </c>
      <c r="B17" s="2">
        <v>-11398</v>
      </c>
      <c r="C17" s="2">
        <v>-9979</v>
      </c>
    </row>
    <row r="18" spans="1:3" ht="12.75">
      <c r="A18" t="s">
        <v>338</v>
      </c>
      <c r="B18" s="2">
        <v>3118</v>
      </c>
      <c r="C18" s="2">
        <v>2025</v>
      </c>
    </row>
    <row r="19" spans="2:3" ht="12.75">
      <c r="B19" s="2"/>
      <c r="C19" s="2"/>
    </row>
    <row r="20" spans="1:3" ht="12.75">
      <c r="A20" t="s">
        <v>305</v>
      </c>
      <c r="B20" s="2">
        <v>-788</v>
      </c>
      <c r="C20" s="2">
        <v>-787</v>
      </c>
    </row>
    <row r="21" spans="2:3" ht="12.75">
      <c r="B21" s="2"/>
      <c r="C21" s="2"/>
    </row>
    <row r="22" spans="1:3" ht="12.75">
      <c r="A22" s="4" t="s">
        <v>85</v>
      </c>
      <c r="B22" s="2"/>
      <c r="C22" s="2"/>
    </row>
    <row r="23" spans="1:3" ht="12.75">
      <c r="A23" s="4" t="s">
        <v>86</v>
      </c>
      <c r="B23" s="5">
        <f>SUM(B15:B21)</f>
        <v>-3481</v>
      </c>
      <c r="C23" s="5">
        <f>SUM(C15:C21)</f>
        <v>-4679</v>
      </c>
    </row>
    <row r="24" spans="2:3" ht="12.75">
      <c r="B24" s="2"/>
      <c r="C24" s="2"/>
    </row>
    <row r="25" spans="1:3" ht="12.75">
      <c r="A25" s="4" t="s">
        <v>113</v>
      </c>
      <c r="B25" s="2"/>
      <c r="C25" s="2"/>
    </row>
    <row r="26" spans="1:3" ht="12.75">
      <c r="A26" t="s">
        <v>139</v>
      </c>
      <c r="B26" s="3">
        <v>-677</v>
      </c>
      <c r="C26" s="2">
        <v>0</v>
      </c>
    </row>
    <row r="27" spans="1:3" ht="12.75">
      <c r="A27" t="s">
        <v>81</v>
      </c>
      <c r="B27" s="2">
        <v>0</v>
      </c>
      <c r="C27" s="2">
        <v>289</v>
      </c>
    </row>
    <row r="28" spans="2:3" ht="12.75">
      <c r="B28" s="2"/>
      <c r="C28" s="2"/>
    </row>
    <row r="29" spans="1:3" ht="12.75">
      <c r="A29" s="4" t="s">
        <v>85</v>
      </c>
      <c r="B29" s="2"/>
      <c r="C29" s="2"/>
    </row>
    <row r="30" spans="1:3" ht="12.75">
      <c r="A30" s="4" t="s">
        <v>112</v>
      </c>
      <c r="B30" s="5">
        <f>SUM(B26:B29)</f>
        <v>-677</v>
      </c>
      <c r="C30" s="5">
        <f>SUM(C26:C29)</f>
        <v>289</v>
      </c>
    </row>
    <row r="31" spans="2:3" ht="12.75">
      <c r="B31" s="11"/>
      <c r="C31" s="11"/>
    </row>
    <row r="32" spans="1:3" ht="12.75">
      <c r="A32" s="4" t="s">
        <v>84</v>
      </c>
      <c r="B32" s="2"/>
      <c r="C32" s="2"/>
    </row>
    <row r="33" spans="1:3" ht="12.75">
      <c r="A33" s="10" t="s">
        <v>147</v>
      </c>
      <c r="B33" s="2">
        <v>177</v>
      </c>
      <c r="C33" s="2">
        <v>190</v>
      </c>
    </row>
    <row r="34" spans="1:3" ht="12.75">
      <c r="A34" s="10" t="s">
        <v>50</v>
      </c>
      <c r="B34" s="2">
        <v>-90</v>
      </c>
      <c r="C34" s="2">
        <v>-69</v>
      </c>
    </row>
    <row r="35" spans="1:3" ht="12.75">
      <c r="A35" s="10" t="s">
        <v>177</v>
      </c>
      <c r="B35" s="2">
        <v>1783</v>
      </c>
      <c r="C35" s="2">
        <v>6167</v>
      </c>
    </row>
    <row r="36" spans="1:3" ht="12.75">
      <c r="A36" s="10" t="s">
        <v>91</v>
      </c>
      <c r="B36" s="2">
        <v>-539</v>
      </c>
      <c r="C36" s="2">
        <v>-369</v>
      </c>
    </row>
    <row r="37" spans="1:3" ht="12.75">
      <c r="A37" s="10"/>
      <c r="B37" s="2"/>
      <c r="C37" s="2"/>
    </row>
    <row r="38" spans="1:3" ht="12.75">
      <c r="A38" s="4" t="s">
        <v>85</v>
      </c>
      <c r="B38" s="2"/>
      <c r="C38" s="2"/>
    </row>
    <row r="39" spans="1:3" ht="12.75">
      <c r="A39" s="4" t="s">
        <v>114</v>
      </c>
      <c r="B39" s="5">
        <f>SUM(B33:B36)</f>
        <v>1331</v>
      </c>
      <c r="C39" s="5">
        <f>SUM(C33:C36)</f>
        <v>5919</v>
      </c>
    </row>
    <row r="40" spans="2:3" ht="12.75">
      <c r="B40" s="2"/>
      <c r="C40" s="2"/>
    </row>
    <row r="41" spans="1:3" ht="12.75">
      <c r="A41" t="s">
        <v>47</v>
      </c>
      <c r="B41" s="2">
        <f>+B23+B30+B39</f>
        <v>-2827</v>
      </c>
      <c r="C41" s="2">
        <f>+C23+C30+C39</f>
        <v>1529</v>
      </c>
    </row>
    <row r="42" spans="2:3" ht="12.75">
      <c r="B42" s="2"/>
      <c r="C42" s="2"/>
    </row>
    <row r="43" spans="1:3" ht="12.75">
      <c r="A43" t="s">
        <v>123</v>
      </c>
      <c r="B43" s="2">
        <v>12334</v>
      </c>
      <c r="C43" s="2">
        <v>15374</v>
      </c>
    </row>
    <row r="44" spans="1:3" ht="12.75">
      <c r="A44" t="s">
        <v>124</v>
      </c>
      <c r="B44" s="21">
        <f>SUM(B41:B43)</f>
        <v>9507</v>
      </c>
      <c r="C44" s="21">
        <f>SUM(C41:C43)</f>
        <v>16903</v>
      </c>
    </row>
    <row r="45" spans="2:3" ht="12.75">
      <c r="B45" s="2"/>
      <c r="C45" s="2"/>
    </row>
    <row r="46" spans="1:3" ht="12.75">
      <c r="A46" s="4" t="s">
        <v>125</v>
      </c>
      <c r="B46" s="2"/>
      <c r="C46" s="2"/>
    </row>
    <row r="47" spans="1:3" ht="12.75">
      <c r="A47" t="s">
        <v>75</v>
      </c>
      <c r="B47" s="2">
        <v>8258</v>
      </c>
      <c r="C47" s="2">
        <v>8443</v>
      </c>
    </row>
    <row r="48" spans="1:3" ht="12.75">
      <c r="A48" t="s">
        <v>101</v>
      </c>
      <c r="B48" s="2">
        <v>1253</v>
      </c>
      <c r="C48" s="2">
        <v>8460</v>
      </c>
    </row>
    <row r="49" spans="1:3" ht="12.75">
      <c r="A49" t="s">
        <v>76</v>
      </c>
      <c r="B49" s="2">
        <v>-4</v>
      </c>
      <c r="C49" s="2">
        <v>0</v>
      </c>
    </row>
    <row r="50" spans="2:3" ht="12.75">
      <c r="B50" s="5">
        <f>SUM(B47:B49)</f>
        <v>9507</v>
      </c>
      <c r="C50" s="5">
        <f>SUM(C47:C49)</f>
        <v>16903</v>
      </c>
    </row>
    <row r="51" spans="2:3" ht="12.75">
      <c r="B51" s="2"/>
      <c r="C51" s="2"/>
    </row>
    <row r="52" ht="12.75">
      <c r="A52" s="4" t="s">
        <v>48</v>
      </c>
    </row>
    <row r="53" ht="12.75">
      <c r="A53" s="4" t="s">
        <v>230</v>
      </c>
    </row>
    <row r="56" spans="1:3" ht="12.75">
      <c r="A56" s="15"/>
      <c r="B56" s="16"/>
      <c r="C56" s="16"/>
    </row>
    <row r="57" spans="2:4" ht="12.75">
      <c r="B57" s="2"/>
      <c r="C57" s="2"/>
      <c r="D57" s="2"/>
    </row>
    <row r="58" spans="2:4" ht="12.75">
      <c r="B58" s="2"/>
      <c r="C58" s="2"/>
      <c r="D58" s="2"/>
    </row>
  </sheetData>
  <printOptions/>
  <pageMargins left="0.75" right="0.75" top="1" bottom="1" header="0.5" footer="0.5"/>
  <pageSetup fitToHeight="1" fitToWidth="1" orientation="portrait" scale="94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60"/>
  <sheetViews>
    <sheetView tabSelected="1" workbookViewId="0" topLeftCell="A66">
      <selection activeCell="B75" sqref="B75"/>
    </sheetView>
  </sheetViews>
  <sheetFormatPr defaultColWidth="9.140625" defaultRowHeight="12.75"/>
  <cols>
    <col min="1" max="1" width="4.00390625" style="7" customWidth="1"/>
    <col min="2" max="2" width="9.421875" style="0" bestFit="1" customWidth="1"/>
    <col min="3" max="5" width="11.7109375" style="0" customWidth="1"/>
    <col min="6" max="6" width="11.421875" style="0" customWidth="1"/>
    <col min="7" max="7" width="11.8515625" style="0" customWidth="1"/>
    <col min="8" max="8" width="12.421875" style="0" customWidth="1"/>
    <col min="10" max="10" width="13.28125" style="0" customWidth="1"/>
  </cols>
  <sheetData>
    <row r="1" ht="12.75">
      <c r="A1" s="7" t="s">
        <v>0</v>
      </c>
    </row>
    <row r="2" spans="1:8" ht="12.75">
      <c r="A2" s="7" t="s">
        <v>191</v>
      </c>
      <c r="H2" s="9" t="s">
        <v>150</v>
      </c>
    </row>
    <row r="3" ht="12.75">
      <c r="A3" s="4" t="s">
        <v>192</v>
      </c>
    </row>
    <row r="5" spans="1:2" ht="12.75">
      <c r="A5" s="7" t="s">
        <v>227</v>
      </c>
      <c r="B5" s="4" t="s">
        <v>90</v>
      </c>
    </row>
    <row r="6" ht="12.75">
      <c r="B6" t="s">
        <v>104</v>
      </c>
    </row>
    <row r="7" ht="12.75">
      <c r="B7" t="s">
        <v>184</v>
      </c>
    </row>
    <row r="8" ht="12.75">
      <c r="B8" t="s">
        <v>185</v>
      </c>
    </row>
    <row r="10" ht="12.75">
      <c r="B10" t="s">
        <v>105</v>
      </c>
    </row>
    <row r="11" ht="12.75">
      <c r="B11" t="s">
        <v>186</v>
      </c>
    </row>
    <row r="13" ht="12.75">
      <c r="B13" t="s">
        <v>187</v>
      </c>
    </row>
    <row r="14" ht="12.75">
      <c r="B14" t="s">
        <v>188</v>
      </c>
    </row>
    <row r="15" spans="2:9" ht="12.75">
      <c r="B15" s="10" t="s">
        <v>189</v>
      </c>
      <c r="C15" s="4"/>
      <c r="D15" s="4"/>
      <c r="E15" s="4"/>
      <c r="F15" s="4"/>
      <c r="G15" s="4"/>
      <c r="H15" s="4"/>
      <c r="I15" s="4"/>
    </row>
    <row r="16" spans="2:9" ht="12.75">
      <c r="B16" s="10" t="s">
        <v>190</v>
      </c>
      <c r="C16" s="4"/>
      <c r="D16" s="4"/>
      <c r="E16" s="4"/>
      <c r="F16" s="4"/>
      <c r="G16" s="4"/>
      <c r="H16" s="4"/>
      <c r="I16" s="4"/>
    </row>
    <row r="18" spans="1:2" ht="12.75">
      <c r="A18" s="7" t="s">
        <v>228</v>
      </c>
      <c r="B18" s="4" t="s">
        <v>193</v>
      </c>
    </row>
    <row r="19" ht="12.75">
      <c r="B19" t="s">
        <v>194</v>
      </c>
    </row>
    <row r="20" ht="12.75">
      <c r="B20" t="s">
        <v>195</v>
      </c>
    </row>
    <row r="21" ht="12.75">
      <c r="B21" t="s">
        <v>196</v>
      </c>
    </row>
    <row r="22" ht="12.75">
      <c r="B22" t="s">
        <v>197</v>
      </c>
    </row>
    <row r="24" spans="2:3" ht="12.75">
      <c r="B24" s="4" t="s">
        <v>317</v>
      </c>
      <c r="C24" t="s">
        <v>318</v>
      </c>
    </row>
    <row r="25" spans="2:3" ht="12.75">
      <c r="B25" s="4" t="s">
        <v>198</v>
      </c>
      <c r="C25" t="s">
        <v>210</v>
      </c>
    </row>
    <row r="26" spans="2:3" ht="12.75">
      <c r="B26" s="4" t="s">
        <v>199</v>
      </c>
      <c r="C26" t="s">
        <v>211</v>
      </c>
    </row>
    <row r="27" spans="2:3" ht="12.75">
      <c r="B27" s="4" t="s">
        <v>200</v>
      </c>
      <c r="C27" t="s">
        <v>212</v>
      </c>
    </row>
    <row r="28" spans="2:3" ht="12.75">
      <c r="B28" s="4" t="s">
        <v>263</v>
      </c>
      <c r="C28" t="s">
        <v>14</v>
      </c>
    </row>
    <row r="29" spans="2:3" ht="12.75">
      <c r="B29" s="4" t="s">
        <v>201</v>
      </c>
      <c r="C29" t="s">
        <v>213</v>
      </c>
    </row>
    <row r="30" spans="2:3" ht="12.75">
      <c r="B30" s="4" t="s">
        <v>202</v>
      </c>
      <c r="C30" t="s">
        <v>214</v>
      </c>
    </row>
    <row r="31" spans="2:3" ht="12.75">
      <c r="B31" s="4" t="s">
        <v>203</v>
      </c>
      <c r="C31" t="s">
        <v>215</v>
      </c>
    </row>
    <row r="32" spans="2:3" ht="12.75">
      <c r="B32" s="4" t="s">
        <v>204</v>
      </c>
      <c r="C32" t="s">
        <v>216</v>
      </c>
    </row>
    <row r="33" spans="2:3" ht="12.75">
      <c r="B33" s="4" t="s">
        <v>205</v>
      </c>
      <c r="C33" t="s">
        <v>217</v>
      </c>
    </row>
    <row r="34" spans="2:3" ht="12.75">
      <c r="B34" s="4" t="s">
        <v>311</v>
      </c>
      <c r="C34" t="s">
        <v>314</v>
      </c>
    </row>
    <row r="35" spans="2:3" ht="12.75">
      <c r="B35" s="4" t="s">
        <v>312</v>
      </c>
      <c r="C35" t="s">
        <v>315</v>
      </c>
    </row>
    <row r="36" spans="2:3" ht="12.75">
      <c r="B36" s="4" t="s">
        <v>206</v>
      </c>
      <c r="C36" t="s">
        <v>218</v>
      </c>
    </row>
    <row r="37" spans="2:3" ht="12.75">
      <c r="B37" s="4" t="s">
        <v>207</v>
      </c>
      <c r="C37" t="s">
        <v>219</v>
      </c>
    </row>
    <row r="38" spans="2:3" ht="12.75">
      <c r="B38" s="4" t="s">
        <v>208</v>
      </c>
      <c r="C38" t="s">
        <v>220</v>
      </c>
    </row>
    <row r="39" spans="2:3" ht="12.75">
      <c r="B39" s="4" t="s">
        <v>209</v>
      </c>
      <c r="C39" t="s">
        <v>221</v>
      </c>
    </row>
    <row r="40" spans="2:3" ht="12.75">
      <c r="B40" s="4" t="s">
        <v>313</v>
      </c>
      <c r="C40" t="s">
        <v>316</v>
      </c>
    </row>
    <row r="41" ht="12.75">
      <c r="B41" s="4"/>
    </row>
    <row r="42" spans="1:2" s="10" customFormat="1" ht="12.75">
      <c r="A42" s="19"/>
      <c r="B42" s="10" t="s">
        <v>278</v>
      </c>
    </row>
    <row r="43" spans="1:2" s="10" customFormat="1" ht="12.75">
      <c r="A43" s="19"/>
      <c r="B43" s="10" t="s">
        <v>279</v>
      </c>
    </row>
    <row r="44" spans="1:3" s="10" customFormat="1" ht="12.75">
      <c r="A44" s="19"/>
      <c r="B44" s="4" t="s">
        <v>253</v>
      </c>
      <c r="C44" t="s">
        <v>254</v>
      </c>
    </row>
    <row r="45" s="10" customFormat="1" ht="12.75">
      <c r="A45" s="19"/>
    </row>
    <row r="46" ht="12.75">
      <c r="B46" t="s">
        <v>321</v>
      </c>
    </row>
    <row r="47" ht="12.75">
      <c r="B47" t="s">
        <v>319</v>
      </c>
    </row>
    <row r="48" ht="12.75">
      <c r="B48" t="s">
        <v>320</v>
      </c>
    </row>
    <row r="49" ht="12.75">
      <c r="B49" s="10"/>
    </row>
    <row r="52" ht="12.75">
      <c r="A52" s="7" t="s">
        <v>0</v>
      </c>
    </row>
    <row r="53" spans="1:8" ht="12.75">
      <c r="A53" s="7" t="s">
        <v>191</v>
      </c>
      <c r="H53" s="9" t="s">
        <v>151</v>
      </c>
    </row>
    <row r="54" ht="12.75">
      <c r="A54" s="4" t="s">
        <v>192</v>
      </c>
    </row>
    <row r="56" spans="1:3" ht="12.75">
      <c r="A56" s="7" t="s">
        <v>228</v>
      </c>
      <c r="B56" s="82" t="s">
        <v>253</v>
      </c>
      <c r="C56" s="82" t="s">
        <v>254</v>
      </c>
    </row>
    <row r="57" ht="12.75">
      <c r="B57" t="s">
        <v>286</v>
      </c>
    </row>
    <row r="58" ht="12.75">
      <c r="B58" t="s">
        <v>296</v>
      </c>
    </row>
    <row r="60" ht="12.75">
      <c r="B60" t="s">
        <v>291</v>
      </c>
    </row>
    <row r="61" ht="12.75">
      <c r="B61" t="s">
        <v>292</v>
      </c>
    </row>
    <row r="63" ht="12.75">
      <c r="B63" t="s">
        <v>293</v>
      </c>
    </row>
    <row r="64" ht="12.75">
      <c r="B64" t="s">
        <v>294</v>
      </c>
    </row>
    <row r="65" ht="12.75">
      <c r="B65" t="s">
        <v>295</v>
      </c>
    </row>
    <row r="67" ht="12.75">
      <c r="B67" t="s">
        <v>288</v>
      </c>
    </row>
    <row r="68" ht="12.75">
      <c r="B68" t="s">
        <v>289</v>
      </c>
    </row>
    <row r="70" ht="12.75">
      <c r="B70" t="s">
        <v>290</v>
      </c>
    </row>
    <row r="72" spans="1:2" ht="12.75">
      <c r="A72" s="7">
        <v>2</v>
      </c>
      <c r="B72" s="4" t="s">
        <v>61</v>
      </c>
    </row>
    <row r="73" ht="12.75">
      <c r="B73" t="s">
        <v>62</v>
      </c>
    </row>
    <row r="74" ht="12.75">
      <c r="B74" t="s">
        <v>190</v>
      </c>
    </row>
    <row r="76" spans="1:2" ht="12.75">
      <c r="A76" s="7">
        <v>3</v>
      </c>
      <c r="B76" s="4" t="s">
        <v>59</v>
      </c>
    </row>
    <row r="77" ht="12.75">
      <c r="B77" t="s">
        <v>70</v>
      </c>
    </row>
    <row r="78" ht="12.75">
      <c r="B78" t="s">
        <v>71</v>
      </c>
    </row>
    <row r="80" spans="1:2" ht="12.75">
      <c r="A80" s="23">
        <v>4</v>
      </c>
      <c r="B80" s="4" t="s">
        <v>63</v>
      </c>
    </row>
    <row r="81" spans="1:2" s="10" customFormat="1" ht="12.75">
      <c r="A81" s="19"/>
      <c r="B81" s="10" t="s">
        <v>93</v>
      </c>
    </row>
    <row r="82" spans="1:2" s="10" customFormat="1" ht="12.75">
      <c r="A82" s="19"/>
      <c r="B82" s="10" t="s">
        <v>94</v>
      </c>
    </row>
    <row r="83" s="10" customFormat="1" ht="12.75">
      <c r="A83" s="19"/>
    </row>
    <row r="84" spans="1:2" ht="12.75">
      <c r="A84" s="7">
        <v>5</v>
      </c>
      <c r="B84" s="4" t="s">
        <v>64</v>
      </c>
    </row>
    <row r="85" ht="12.75">
      <c r="B85" t="s">
        <v>65</v>
      </c>
    </row>
    <row r="86" ht="12.75">
      <c r="B86" t="s">
        <v>66</v>
      </c>
    </row>
    <row r="88" spans="1:2" ht="12.75">
      <c r="A88" s="7">
        <v>6</v>
      </c>
      <c r="B88" s="4" t="s">
        <v>19</v>
      </c>
    </row>
    <row r="89" ht="12.75">
      <c r="B89" s="10" t="s">
        <v>302</v>
      </c>
    </row>
    <row r="90" ht="12.75">
      <c r="B90" s="10" t="s">
        <v>303</v>
      </c>
    </row>
    <row r="91" ht="12.75">
      <c r="B91" s="10"/>
    </row>
    <row r="92" spans="1:8" ht="12.75">
      <c r="A92" s="7">
        <v>7</v>
      </c>
      <c r="B92" s="4" t="s">
        <v>49</v>
      </c>
      <c r="G92" s="98"/>
      <c r="H92" s="98"/>
    </row>
    <row r="93" spans="2:8" ht="12.75">
      <c r="B93" t="s">
        <v>145</v>
      </c>
      <c r="G93" s="32"/>
      <c r="H93" s="33"/>
    </row>
    <row r="94" spans="7:8" ht="12.75">
      <c r="G94" s="32"/>
      <c r="H94" s="33"/>
    </row>
    <row r="95" spans="7:8" ht="12.75">
      <c r="G95" s="32"/>
      <c r="H95" s="33"/>
    </row>
    <row r="96" spans="7:8" ht="12.75">
      <c r="G96" s="32"/>
      <c r="H96" s="33"/>
    </row>
    <row r="97" spans="7:8" ht="12.75">
      <c r="G97" s="32"/>
      <c r="H97" s="33"/>
    </row>
    <row r="98" spans="7:8" ht="12.75">
      <c r="G98" s="32"/>
      <c r="H98" s="33"/>
    </row>
    <row r="99" spans="7:8" ht="12.75">
      <c r="G99" s="32"/>
      <c r="H99" s="33"/>
    </row>
    <row r="100" spans="7:8" ht="12.75">
      <c r="G100" s="32"/>
      <c r="H100" s="33"/>
    </row>
    <row r="101" spans="7:8" ht="12.75">
      <c r="G101" s="32"/>
      <c r="H101" s="33"/>
    </row>
    <row r="102" ht="12.75">
      <c r="A102" s="7" t="s">
        <v>0</v>
      </c>
    </row>
    <row r="103" spans="1:8" ht="12.75">
      <c r="A103" s="7" t="s">
        <v>191</v>
      </c>
      <c r="H103" s="9" t="s">
        <v>152</v>
      </c>
    </row>
    <row r="104" ht="12.75">
      <c r="A104" s="4" t="s">
        <v>192</v>
      </c>
    </row>
    <row r="105" spans="7:8" ht="12.75">
      <c r="G105" s="32"/>
      <c r="H105" s="33"/>
    </row>
    <row r="106" spans="1:2" ht="12.75">
      <c r="A106" s="7">
        <v>8</v>
      </c>
      <c r="B106" s="4" t="s">
        <v>15</v>
      </c>
    </row>
    <row r="107" ht="12.75">
      <c r="B107" t="s">
        <v>16</v>
      </c>
    </row>
    <row r="108" ht="12.75">
      <c r="B108" t="s">
        <v>72</v>
      </c>
    </row>
    <row r="109" spans="7:8" ht="12.75">
      <c r="G109" s="98"/>
      <c r="H109" s="98"/>
    </row>
    <row r="110" spans="1:8" s="70" customFormat="1" ht="12.75">
      <c r="A110" s="68"/>
      <c r="B110" s="69" t="s">
        <v>233</v>
      </c>
      <c r="D110" s="96" t="s">
        <v>336</v>
      </c>
      <c r="E110" s="97" t="s">
        <v>335</v>
      </c>
      <c r="F110" s="97" t="s">
        <v>264</v>
      </c>
      <c r="G110" s="97" t="s">
        <v>266</v>
      </c>
      <c r="H110" s="97" t="s">
        <v>267</v>
      </c>
    </row>
    <row r="111" spans="1:8" s="70" customFormat="1" ht="12.75">
      <c r="A111" s="68"/>
      <c r="D111" s="97"/>
      <c r="E111" s="97"/>
      <c r="F111" s="97" t="s">
        <v>265</v>
      </c>
      <c r="G111" s="97"/>
      <c r="H111" s="97"/>
    </row>
    <row r="112" spans="1:8" s="70" customFormat="1" ht="12.75">
      <c r="A112" s="68"/>
      <c r="B112" s="74" t="s">
        <v>17</v>
      </c>
      <c r="D112" s="72" t="s">
        <v>10</v>
      </c>
      <c r="E112" s="72" t="s">
        <v>10</v>
      </c>
      <c r="F112" s="72" t="s">
        <v>10</v>
      </c>
      <c r="G112" s="72" t="s">
        <v>10</v>
      </c>
      <c r="H112" s="72" t="s">
        <v>10</v>
      </c>
    </row>
    <row r="113" spans="1:8" s="70" customFormat="1" ht="12.75">
      <c r="A113" s="68"/>
      <c r="B113" s="79" t="s">
        <v>271</v>
      </c>
      <c r="C113" s="75"/>
      <c r="D113" s="75">
        <v>16338</v>
      </c>
      <c r="E113" s="75">
        <v>4609</v>
      </c>
      <c r="F113" s="75">
        <v>161</v>
      </c>
      <c r="G113" s="76">
        <v>-161</v>
      </c>
      <c r="H113" s="71">
        <f>SUM(D113:G113)</f>
        <v>20947</v>
      </c>
    </row>
    <row r="114" spans="1:8" s="70" customFormat="1" ht="12.75">
      <c r="A114" s="68"/>
      <c r="B114" s="75" t="s">
        <v>268</v>
      </c>
      <c r="C114" s="75"/>
      <c r="D114" s="75"/>
      <c r="E114" s="75"/>
      <c r="F114" s="75"/>
      <c r="G114" s="76"/>
      <c r="H114" s="76"/>
    </row>
    <row r="115" spans="1:8" s="70" customFormat="1" ht="12.75">
      <c r="A115" s="68"/>
      <c r="B115" s="75" t="s">
        <v>269</v>
      </c>
      <c r="C115" s="75"/>
      <c r="D115" s="77">
        <f>+D113+D114</f>
        <v>16338</v>
      </c>
      <c r="E115" s="77">
        <f>+E113+E114</f>
        <v>4609</v>
      </c>
      <c r="F115" s="77">
        <f>+F113+F114</f>
        <v>161</v>
      </c>
      <c r="G115" s="77">
        <f>+G113+G114</f>
        <v>-161</v>
      </c>
      <c r="H115" s="77">
        <f>+H113+H114</f>
        <v>20947</v>
      </c>
    </row>
    <row r="116" spans="1:8" s="70" customFormat="1" ht="12.75">
      <c r="A116" s="68"/>
      <c r="B116" s="75"/>
      <c r="C116" s="75"/>
      <c r="D116" s="75"/>
      <c r="E116" s="75"/>
      <c r="F116" s="75"/>
      <c r="G116" s="76"/>
      <c r="H116" s="76"/>
    </row>
    <row r="117" spans="1:8" s="70" customFormat="1" ht="12.75">
      <c r="A117" s="68"/>
      <c r="B117" s="74" t="s">
        <v>270</v>
      </c>
      <c r="C117" s="75"/>
      <c r="D117" s="75">
        <v>2648</v>
      </c>
      <c r="E117" s="75">
        <v>1510</v>
      </c>
      <c r="F117" s="75">
        <v>88</v>
      </c>
      <c r="G117" s="76"/>
      <c r="H117" s="71">
        <f>SUM(D117:G117)</f>
        <v>4246</v>
      </c>
    </row>
    <row r="118" spans="1:8" s="70" customFormat="1" ht="12.75">
      <c r="A118" s="68"/>
      <c r="G118" s="73"/>
      <c r="H118" s="73"/>
    </row>
    <row r="119" spans="1:8" s="70" customFormat="1" ht="12.75">
      <c r="A119" s="68"/>
      <c r="B119" s="69" t="s">
        <v>234</v>
      </c>
      <c r="D119" s="96" t="s">
        <v>336</v>
      </c>
      <c r="E119" s="97" t="s">
        <v>335</v>
      </c>
      <c r="F119" s="97" t="s">
        <v>264</v>
      </c>
      <c r="G119" s="97" t="s">
        <v>266</v>
      </c>
      <c r="H119" s="97" t="s">
        <v>267</v>
      </c>
    </row>
    <row r="120" spans="1:8" s="70" customFormat="1" ht="12.75">
      <c r="A120" s="68"/>
      <c r="D120" s="97"/>
      <c r="E120" s="97"/>
      <c r="F120" s="97" t="s">
        <v>265</v>
      </c>
      <c r="G120" s="97"/>
      <c r="H120" s="97"/>
    </row>
    <row r="121" spans="1:8" s="70" customFormat="1" ht="12.75">
      <c r="A121" s="68"/>
      <c r="B121" s="74" t="s">
        <v>17</v>
      </c>
      <c r="D121" s="72" t="s">
        <v>10</v>
      </c>
      <c r="E121" s="72" t="s">
        <v>10</v>
      </c>
      <c r="F121" s="72" t="s">
        <v>10</v>
      </c>
      <c r="G121" s="72" t="s">
        <v>10</v>
      </c>
      <c r="H121" s="72" t="s">
        <v>10</v>
      </c>
    </row>
    <row r="122" spans="1:8" s="70" customFormat="1" ht="12.75">
      <c r="A122" s="68"/>
      <c r="B122" s="79" t="s">
        <v>271</v>
      </c>
      <c r="C122" s="75"/>
      <c r="D122" s="75">
        <v>16468</v>
      </c>
      <c r="E122" s="75">
        <v>3646</v>
      </c>
      <c r="F122" s="75">
        <v>8</v>
      </c>
      <c r="G122" s="76"/>
      <c r="H122" s="71">
        <f>SUM(D122:G122)</f>
        <v>20122</v>
      </c>
    </row>
    <row r="123" spans="1:8" s="70" customFormat="1" ht="12.75">
      <c r="A123" s="68"/>
      <c r="B123" s="75" t="s">
        <v>268</v>
      </c>
      <c r="C123" s="75"/>
      <c r="D123" s="75"/>
      <c r="E123" s="75"/>
      <c r="F123" s="75"/>
      <c r="G123" s="76"/>
      <c r="H123" s="76"/>
    </row>
    <row r="124" spans="1:8" s="70" customFormat="1" ht="12.75">
      <c r="A124" s="68"/>
      <c r="B124" s="75" t="s">
        <v>269</v>
      </c>
      <c r="C124" s="75"/>
      <c r="D124" s="77">
        <f>+D122+D123</f>
        <v>16468</v>
      </c>
      <c r="E124" s="77">
        <f>+E122+E123</f>
        <v>3646</v>
      </c>
      <c r="F124" s="77">
        <f>+F122+F123</f>
        <v>8</v>
      </c>
      <c r="G124" s="77">
        <f>+G122+G123</f>
        <v>0</v>
      </c>
      <c r="H124" s="77">
        <f>+H122+H123</f>
        <v>20122</v>
      </c>
    </row>
    <row r="125" spans="1:8" s="70" customFormat="1" ht="12.75">
      <c r="A125" s="68"/>
      <c r="B125" s="75"/>
      <c r="C125" s="75"/>
      <c r="D125" s="78"/>
      <c r="E125" s="78"/>
      <c r="F125" s="78"/>
      <c r="G125" s="78"/>
      <c r="H125" s="78"/>
    </row>
    <row r="126" spans="1:8" s="70" customFormat="1" ht="12.75">
      <c r="A126" s="68"/>
      <c r="B126" s="74" t="s">
        <v>270</v>
      </c>
      <c r="C126" s="75"/>
      <c r="D126" s="75">
        <v>2316</v>
      </c>
      <c r="E126" s="75">
        <v>563</v>
      </c>
      <c r="F126" s="75">
        <v>25</v>
      </c>
      <c r="G126" s="76"/>
      <c r="H126" s="71">
        <f>SUM(D126:G126)</f>
        <v>2904</v>
      </c>
    </row>
    <row r="127" spans="7:8" ht="12.75">
      <c r="G127" s="58"/>
      <c r="H127" s="58"/>
    </row>
    <row r="129" spans="1:2" ht="12.75">
      <c r="A129" s="7">
        <v>9</v>
      </c>
      <c r="B129" s="4" t="s">
        <v>12</v>
      </c>
    </row>
    <row r="130" ht="12.75">
      <c r="B130" t="s">
        <v>13</v>
      </c>
    </row>
    <row r="131" ht="12.75">
      <c r="B131" t="s">
        <v>304</v>
      </c>
    </row>
    <row r="133" spans="1:2" ht="12.75">
      <c r="A133" s="7">
        <v>10</v>
      </c>
      <c r="B133" s="4" t="s">
        <v>67</v>
      </c>
    </row>
    <row r="134" ht="12.75">
      <c r="B134" t="s">
        <v>73</v>
      </c>
    </row>
    <row r="135" ht="12.75">
      <c r="B135" t="s">
        <v>223</v>
      </c>
    </row>
    <row r="136" ht="12.75">
      <c r="B136" t="s">
        <v>74</v>
      </c>
    </row>
    <row r="138" spans="1:2" ht="12.75">
      <c r="A138" s="7">
        <v>11</v>
      </c>
      <c r="B138" s="4" t="s">
        <v>58</v>
      </c>
    </row>
    <row r="139" ht="12.75">
      <c r="B139" s="10" t="s">
        <v>129</v>
      </c>
    </row>
    <row r="141" spans="1:2" ht="12.75">
      <c r="A141" s="7">
        <v>12</v>
      </c>
      <c r="B141" s="4" t="s">
        <v>60</v>
      </c>
    </row>
    <row r="142" ht="12.75">
      <c r="B142" t="s">
        <v>78</v>
      </c>
    </row>
    <row r="143" ht="12.75">
      <c r="B143" t="s">
        <v>224</v>
      </c>
    </row>
    <row r="144" ht="12.75">
      <c r="B144" t="s">
        <v>108</v>
      </c>
    </row>
    <row r="145" ht="12.75">
      <c r="B145" s="4"/>
    </row>
    <row r="147" ht="12.75">
      <c r="A147" s="7" t="s">
        <v>0</v>
      </c>
    </row>
    <row r="148" spans="1:8" ht="12.75">
      <c r="A148" s="7" t="s">
        <v>191</v>
      </c>
      <c r="H148" s="9" t="s">
        <v>153</v>
      </c>
    </row>
    <row r="149" ht="12.75">
      <c r="A149" s="4" t="s">
        <v>192</v>
      </c>
    </row>
    <row r="151" spans="1:2" ht="12.75">
      <c r="A151" s="7">
        <v>13</v>
      </c>
      <c r="B151" s="4" t="s">
        <v>20</v>
      </c>
    </row>
    <row r="152" ht="12.75">
      <c r="B152" s="10" t="s">
        <v>299</v>
      </c>
    </row>
    <row r="153" ht="12.75">
      <c r="B153" s="10" t="s">
        <v>261</v>
      </c>
    </row>
    <row r="154" ht="12.75">
      <c r="B154" s="10"/>
    </row>
    <row r="155" ht="12.75">
      <c r="B155" s="10" t="s">
        <v>237</v>
      </c>
    </row>
    <row r="156" ht="12.75">
      <c r="B156" s="10" t="s">
        <v>333</v>
      </c>
    </row>
    <row r="157" ht="12.75">
      <c r="B157" s="10"/>
    </row>
    <row r="158" ht="12.75">
      <c r="A158"/>
    </row>
    <row r="159" spans="1:2" ht="12.75">
      <c r="A159" s="7">
        <v>14</v>
      </c>
      <c r="B159" s="4" t="s">
        <v>21</v>
      </c>
    </row>
    <row r="160" ht="12.75">
      <c r="B160" s="10" t="s">
        <v>334</v>
      </c>
    </row>
    <row r="161" ht="12.75">
      <c r="B161" s="10" t="s">
        <v>238</v>
      </c>
    </row>
    <row r="162" ht="12.75">
      <c r="B162" s="10"/>
    </row>
    <row r="163" spans="1:2" ht="12.75">
      <c r="A163" s="7">
        <v>15</v>
      </c>
      <c r="B163" s="4" t="s">
        <v>225</v>
      </c>
    </row>
    <row r="164" ht="12.75">
      <c r="B164" s="10" t="s">
        <v>109</v>
      </c>
    </row>
    <row r="165" ht="12.75">
      <c r="B165" s="10" t="s">
        <v>226</v>
      </c>
    </row>
    <row r="166" ht="12.75">
      <c r="B166" s="10"/>
    </row>
    <row r="167" spans="1:2" ht="12.75">
      <c r="A167" s="7">
        <v>16</v>
      </c>
      <c r="B167" s="4" t="s">
        <v>69</v>
      </c>
    </row>
    <row r="168" ht="12.75">
      <c r="B168" t="s">
        <v>128</v>
      </c>
    </row>
    <row r="170" spans="1:7" ht="12.75">
      <c r="A170" s="7">
        <v>17</v>
      </c>
      <c r="B170" s="4" t="s">
        <v>26</v>
      </c>
      <c r="D170" s="98" t="s">
        <v>126</v>
      </c>
      <c r="E170" s="98"/>
      <c r="F170" s="98" t="s">
        <v>126</v>
      </c>
      <c r="G170" s="98"/>
    </row>
    <row r="171" spans="4:7" ht="12.75">
      <c r="D171" s="81" t="s">
        <v>280</v>
      </c>
      <c r="E171" s="81" t="s">
        <v>281</v>
      </c>
      <c r="F171" s="81" t="s">
        <v>280</v>
      </c>
      <c r="G171" s="81" t="s">
        <v>281</v>
      </c>
    </row>
    <row r="172" spans="4:7" ht="12.75">
      <c r="D172" s="9" t="s">
        <v>10</v>
      </c>
      <c r="E172" s="9" t="s">
        <v>10</v>
      </c>
      <c r="F172" s="9" t="s">
        <v>10</v>
      </c>
      <c r="G172" s="9" t="s">
        <v>10</v>
      </c>
    </row>
    <row r="173" spans="4:7" ht="12.75">
      <c r="D173" s="2"/>
      <c r="E173" s="2"/>
      <c r="F173" s="2"/>
      <c r="G173" s="2"/>
    </row>
    <row r="174" spans="2:7" ht="12.75">
      <c r="B174" t="s">
        <v>282</v>
      </c>
      <c r="D174" s="2">
        <v>928</v>
      </c>
      <c r="E174" s="2">
        <v>538</v>
      </c>
      <c r="F174" s="55">
        <f>+D174</f>
        <v>928</v>
      </c>
      <c r="G174" s="2">
        <v>538</v>
      </c>
    </row>
    <row r="175" spans="2:7" ht="12.75">
      <c r="B175" t="s">
        <v>283</v>
      </c>
      <c r="D175" s="11">
        <v>0</v>
      </c>
      <c r="E175" s="11">
        <v>0</v>
      </c>
      <c r="F175" s="57">
        <v>0</v>
      </c>
      <c r="G175" s="11">
        <v>0</v>
      </c>
    </row>
    <row r="176" spans="4:7" ht="12.75">
      <c r="D176" s="5">
        <f>SUM(D174:D175)</f>
        <v>928</v>
      </c>
      <c r="E176" s="5">
        <f>SUM(E174:E175)</f>
        <v>538</v>
      </c>
      <c r="F176" s="5">
        <f>SUM(F174:F175)</f>
        <v>928</v>
      </c>
      <c r="G176" s="5">
        <f>SUM(G174:G175)</f>
        <v>538</v>
      </c>
    </row>
    <row r="177" spans="5:8" ht="12.75">
      <c r="E177" s="11"/>
      <c r="F177" s="11"/>
      <c r="G177" s="11"/>
      <c r="H177" s="11"/>
    </row>
    <row r="178" ht="12.75">
      <c r="B178" s="10" t="s">
        <v>178</v>
      </c>
    </row>
    <row r="179" ht="12.75">
      <c r="B179" s="10" t="s">
        <v>143</v>
      </c>
    </row>
    <row r="180" ht="12.75">
      <c r="B180" s="10"/>
    </row>
    <row r="181" spans="1:2" ht="12.75">
      <c r="A181" s="7">
        <v>18</v>
      </c>
      <c r="B181" s="4" t="s">
        <v>51</v>
      </c>
    </row>
    <row r="182" ht="12.75">
      <c r="B182" t="s">
        <v>102</v>
      </c>
    </row>
    <row r="184" spans="1:2" ht="12.75">
      <c r="A184" s="7">
        <v>19</v>
      </c>
      <c r="B184" s="4" t="s">
        <v>77</v>
      </c>
    </row>
    <row r="185" ht="12.75">
      <c r="B185" t="s">
        <v>103</v>
      </c>
    </row>
    <row r="186" ht="12.75">
      <c r="B186" t="s">
        <v>52</v>
      </c>
    </row>
    <row r="188" spans="1:2" ht="12.75">
      <c r="A188" s="7">
        <v>20</v>
      </c>
      <c r="B188" s="4" t="s">
        <v>53</v>
      </c>
    </row>
    <row r="189" ht="12.75">
      <c r="B189" t="s">
        <v>107</v>
      </c>
    </row>
    <row r="190" ht="12.75">
      <c r="B190" t="s">
        <v>108</v>
      </c>
    </row>
    <row r="191" ht="12.75">
      <c r="B191" s="10"/>
    </row>
    <row r="192" ht="12.75">
      <c r="B192" s="10"/>
    </row>
    <row r="193" ht="12.75">
      <c r="B193" s="10"/>
    </row>
    <row r="195" ht="12.75">
      <c r="A195" s="7" t="s">
        <v>0</v>
      </c>
    </row>
    <row r="196" spans="1:8" ht="12.75">
      <c r="A196" s="7" t="s">
        <v>191</v>
      </c>
      <c r="H196" s="9" t="s">
        <v>154</v>
      </c>
    </row>
    <row r="197" ht="12.75">
      <c r="A197" s="4" t="s">
        <v>192</v>
      </c>
    </row>
    <row r="198" spans="1:8" ht="12.75">
      <c r="A198" s="4"/>
      <c r="H198" s="1"/>
    </row>
    <row r="199" spans="1:2" ht="12.75">
      <c r="A199" s="7">
        <v>21</v>
      </c>
      <c r="B199" s="4" t="s">
        <v>54</v>
      </c>
    </row>
    <row r="200" spans="5:6" ht="12.75">
      <c r="E200" s="9" t="s">
        <v>239</v>
      </c>
      <c r="F200" s="9" t="s">
        <v>259</v>
      </c>
    </row>
    <row r="201" spans="2:6" ht="12.75">
      <c r="B201" s="4" t="s">
        <v>22</v>
      </c>
      <c r="E201" s="9" t="s">
        <v>10</v>
      </c>
      <c r="F201" s="9" t="s">
        <v>10</v>
      </c>
    </row>
    <row r="202" spans="2:6" ht="12.75">
      <c r="B202" t="s">
        <v>262</v>
      </c>
      <c r="E202" s="2">
        <v>4</v>
      </c>
      <c r="F202" s="2">
        <v>1866</v>
      </c>
    </row>
    <row r="203" spans="2:6" ht="12.75">
      <c r="B203" t="s">
        <v>88</v>
      </c>
      <c r="E203" s="2">
        <v>19017</v>
      </c>
      <c r="F203" s="2">
        <v>16320</v>
      </c>
    </row>
    <row r="204" spans="2:6" ht="12.75">
      <c r="B204" t="s">
        <v>260</v>
      </c>
      <c r="E204" s="55">
        <v>2405</v>
      </c>
      <c r="F204" s="2">
        <v>2839</v>
      </c>
    </row>
    <row r="205" spans="2:6" ht="12.75">
      <c r="B205" t="s">
        <v>56</v>
      </c>
      <c r="E205" s="2">
        <v>187</v>
      </c>
      <c r="F205" s="2">
        <v>210</v>
      </c>
    </row>
    <row r="206" spans="2:6" ht="12.75">
      <c r="B206" t="s">
        <v>55</v>
      </c>
      <c r="E206" s="2">
        <v>1807</v>
      </c>
      <c r="F206" s="2">
        <v>2137</v>
      </c>
    </row>
    <row r="207" spans="5:6" ht="12.75">
      <c r="E207" s="5">
        <f>SUM(E202:E206)</f>
        <v>23420</v>
      </c>
      <c r="F207" s="5">
        <f>SUM(F202:F206)</f>
        <v>23372</v>
      </c>
    </row>
    <row r="208" spans="2:6" ht="12.75">
      <c r="B208" s="4" t="s">
        <v>23</v>
      </c>
      <c r="E208" s="2"/>
      <c r="F208" s="2"/>
    </row>
    <row r="209" spans="2:6" ht="12.75">
      <c r="B209" t="s">
        <v>56</v>
      </c>
      <c r="E209" s="2">
        <v>229</v>
      </c>
      <c r="F209" s="2">
        <v>229</v>
      </c>
    </row>
    <row r="210" spans="2:6" ht="12.75">
      <c r="B210" t="s">
        <v>55</v>
      </c>
      <c r="E210" s="2">
        <v>7184</v>
      </c>
      <c r="F210" s="2">
        <v>7184</v>
      </c>
    </row>
    <row r="211" spans="5:6" ht="12.75">
      <c r="E211" s="5">
        <f>SUM(E209:E210)</f>
        <v>7413</v>
      </c>
      <c r="F211" s="5">
        <f>SUM(F209:F210)</f>
        <v>7413</v>
      </c>
    </row>
    <row r="212" spans="2:6" ht="12.75">
      <c r="B212" s="4" t="s">
        <v>5</v>
      </c>
      <c r="E212" s="22">
        <f>+E207+E211</f>
        <v>30833</v>
      </c>
      <c r="F212" s="22">
        <f>+F207+F211</f>
        <v>30785</v>
      </c>
    </row>
    <row r="213" spans="2:8" ht="12.75">
      <c r="B213" s="4"/>
      <c r="G213" s="11"/>
      <c r="H213" s="11"/>
    </row>
    <row r="214" spans="1:8" s="10" customFormat="1" ht="12.75">
      <c r="A214" s="19"/>
      <c r="B214" s="10" t="s">
        <v>324</v>
      </c>
      <c r="G214" s="20"/>
      <c r="H214" s="20"/>
    </row>
    <row r="215" spans="1:8" s="10" customFormat="1" ht="12.75">
      <c r="A215" s="19"/>
      <c r="B215" s="10" t="s">
        <v>325</v>
      </c>
      <c r="G215" s="20"/>
      <c r="H215" s="20"/>
    </row>
    <row r="216" spans="1:8" s="10" customFormat="1" ht="12.75">
      <c r="A216" s="19"/>
      <c r="C216" s="9"/>
      <c r="D216" s="9" t="s">
        <v>118</v>
      </c>
      <c r="E216" s="9" t="s">
        <v>127</v>
      </c>
      <c r="G216" s="20"/>
      <c r="H216" s="20"/>
    </row>
    <row r="217" spans="1:8" s="10" customFormat="1" ht="12.75">
      <c r="A217" s="19"/>
      <c r="B217" s="4" t="s">
        <v>115</v>
      </c>
      <c r="C217" s="18">
        <v>3976498</v>
      </c>
      <c r="D217" s="36">
        <v>3.682</v>
      </c>
      <c r="E217" s="18">
        <f>+C217*D217</f>
        <v>14641465.636</v>
      </c>
      <c r="G217" s="20"/>
      <c r="H217" s="20"/>
    </row>
    <row r="218" spans="1:8" s="10" customFormat="1" ht="12.75">
      <c r="A218" s="19"/>
      <c r="B218" s="4" t="s">
        <v>116</v>
      </c>
      <c r="C218" s="18">
        <v>697932</v>
      </c>
      <c r="D218" s="36">
        <v>4.4615</v>
      </c>
      <c r="E218" s="18">
        <f>+C218*D218</f>
        <v>3113823.618</v>
      </c>
      <c r="G218" s="20"/>
      <c r="H218" s="20"/>
    </row>
    <row r="219" spans="1:8" s="10" customFormat="1" ht="12.75">
      <c r="A219" s="19"/>
      <c r="B219" s="4" t="s">
        <v>117</v>
      </c>
      <c r="C219" s="18">
        <v>23000000</v>
      </c>
      <c r="D219" s="36">
        <v>0.0313</v>
      </c>
      <c r="E219" s="18">
        <f>+C219*D219</f>
        <v>719900</v>
      </c>
      <c r="G219" s="20"/>
      <c r="H219" s="20"/>
    </row>
    <row r="220" spans="1:10" s="10" customFormat="1" ht="12.75">
      <c r="A220" s="19"/>
      <c r="B220" s="4"/>
      <c r="C220" s="18"/>
      <c r="D220" s="36"/>
      <c r="E220" s="18"/>
      <c r="G220" s="20"/>
      <c r="H220" s="20"/>
      <c r="J220" s="18"/>
    </row>
    <row r="222" ht="12.75">
      <c r="A222" s="7" t="s">
        <v>0</v>
      </c>
    </row>
    <row r="223" spans="1:8" ht="12.75">
      <c r="A223" s="7" t="s">
        <v>191</v>
      </c>
      <c r="H223" s="9" t="s">
        <v>155</v>
      </c>
    </row>
    <row r="224" ht="12.75">
      <c r="A224" s="4" t="s">
        <v>192</v>
      </c>
    </row>
    <row r="225" spans="1:8" ht="12.75">
      <c r="A225" s="4"/>
      <c r="H225" s="1"/>
    </row>
    <row r="226" spans="1:2" ht="12.75">
      <c r="A226" s="7">
        <v>22</v>
      </c>
      <c r="B226" s="4" t="s">
        <v>24</v>
      </c>
    </row>
    <row r="227" spans="1:2" s="10" customFormat="1" ht="12.75">
      <c r="A227" s="19"/>
      <c r="B227" s="10" t="s">
        <v>169</v>
      </c>
    </row>
    <row r="228" spans="1:2" s="10" customFormat="1" ht="12.75">
      <c r="A228" s="19"/>
      <c r="B228" s="10" t="s">
        <v>300</v>
      </c>
    </row>
    <row r="229" spans="1:2" s="10" customFormat="1" ht="12.75">
      <c r="A229" s="19"/>
      <c r="B229" s="10" t="s">
        <v>170</v>
      </c>
    </row>
    <row r="230" s="10" customFormat="1" ht="12.75">
      <c r="A230" s="19"/>
    </row>
    <row r="231" spans="1:2" s="10" customFormat="1" ht="12.75">
      <c r="A231" s="19"/>
      <c r="B231" s="10" t="s">
        <v>171</v>
      </c>
    </row>
    <row r="232" spans="1:2" s="10" customFormat="1" ht="12.75">
      <c r="A232" s="19"/>
      <c r="B232" s="10" t="s">
        <v>172</v>
      </c>
    </row>
    <row r="233" spans="1:2" s="10" customFormat="1" ht="12.75">
      <c r="A233" s="19"/>
      <c r="B233" s="10" t="s">
        <v>173</v>
      </c>
    </row>
    <row r="234" spans="1:2" s="10" customFormat="1" ht="12.75">
      <c r="A234" s="19"/>
      <c r="B234" s="10" t="s">
        <v>174</v>
      </c>
    </row>
    <row r="235" s="10" customFormat="1" ht="12.75">
      <c r="A235" s="19"/>
    </row>
    <row r="236" spans="1:2" s="10" customFormat="1" ht="12.75">
      <c r="A236" s="19"/>
      <c r="B236" s="10" t="s">
        <v>332</v>
      </c>
    </row>
    <row r="237" s="10" customFormat="1" ht="12.75">
      <c r="A237" s="19"/>
    </row>
    <row r="238" spans="1:7" s="10" customFormat="1" ht="12.75">
      <c r="A238" s="19"/>
      <c r="B238" s="48" t="s">
        <v>162</v>
      </c>
      <c r="C238" s="49"/>
      <c r="D238" s="50" t="s">
        <v>163</v>
      </c>
      <c r="E238" s="50" t="s">
        <v>164</v>
      </c>
      <c r="F238" s="50" t="s">
        <v>175</v>
      </c>
      <c r="G238" s="50" t="s">
        <v>166</v>
      </c>
    </row>
    <row r="239" spans="1:7" s="10" customFormat="1" ht="12.75">
      <c r="A239" s="19"/>
      <c r="B239" s="51"/>
      <c r="C239" s="52"/>
      <c r="D239" s="53"/>
      <c r="E239" s="54" t="s">
        <v>165</v>
      </c>
      <c r="F239" s="54" t="s">
        <v>176</v>
      </c>
      <c r="G239" s="54" t="s">
        <v>167</v>
      </c>
    </row>
    <row r="240" spans="1:7" s="10" customFormat="1" ht="12.75">
      <c r="A240" s="19"/>
      <c r="B240" s="39"/>
      <c r="C240" s="40"/>
      <c r="D240" s="89"/>
      <c r="E240" s="41"/>
      <c r="F240" s="41"/>
      <c r="G240" s="42"/>
    </row>
    <row r="241" spans="1:7" s="10" customFormat="1" ht="12.75">
      <c r="A241" s="19"/>
      <c r="B241" s="43" t="s">
        <v>326</v>
      </c>
      <c r="C241" s="44"/>
      <c r="D241" s="45">
        <v>121238</v>
      </c>
      <c r="E241" s="46">
        <v>6.467</v>
      </c>
      <c r="F241" s="45">
        <f>+D241*E241</f>
        <v>784046.146</v>
      </c>
      <c r="G241" s="47" t="s">
        <v>327</v>
      </c>
    </row>
    <row r="242" spans="1:7" s="10" customFormat="1" ht="12.75">
      <c r="A242" s="19"/>
      <c r="B242" s="43" t="s">
        <v>326</v>
      </c>
      <c r="C242" s="44"/>
      <c r="D242" s="45">
        <v>158710</v>
      </c>
      <c r="E242" s="46">
        <v>6.46</v>
      </c>
      <c r="F242" s="45">
        <f>+D242*E242</f>
        <v>1025266.6</v>
      </c>
      <c r="G242" s="88" t="s">
        <v>328</v>
      </c>
    </row>
    <row r="243" spans="1:7" s="10" customFormat="1" ht="12.75">
      <c r="A243" s="19"/>
      <c r="B243" s="43"/>
      <c r="C243" s="44"/>
      <c r="D243" s="45"/>
      <c r="E243" s="46"/>
      <c r="F243" s="45"/>
      <c r="G243" s="87"/>
    </row>
    <row r="244" spans="1:7" s="10" customFormat="1" ht="12.75">
      <c r="A244" s="19"/>
      <c r="B244" s="43" t="s">
        <v>329</v>
      </c>
      <c r="C244" s="44"/>
      <c r="D244" s="45">
        <v>215039</v>
      </c>
      <c r="E244" s="46">
        <v>4.492</v>
      </c>
      <c r="F244" s="45">
        <f>+D244*E244</f>
        <v>965955.188</v>
      </c>
      <c r="G244" s="88" t="s">
        <v>328</v>
      </c>
    </row>
    <row r="245" spans="1:7" s="10" customFormat="1" ht="12.75">
      <c r="A245" s="19"/>
      <c r="B245" s="43"/>
      <c r="C245" s="44"/>
      <c r="D245" s="45"/>
      <c r="E245" s="46"/>
      <c r="F245" s="45"/>
      <c r="G245" s="87"/>
    </row>
    <row r="246" spans="1:7" s="10" customFormat="1" ht="12.75">
      <c r="A246" s="19"/>
      <c r="B246" s="43" t="s">
        <v>168</v>
      </c>
      <c r="C246" s="44"/>
      <c r="D246" s="45">
        <v>500000</v>
      </c>
      <c r="E246" s="46">
        <v>3.625</v>
      </c>
      <c r="F246" s="45">
        <f>+D246*E246</f>
        <v>1812500</v>
      </c>
      <c r="G246" s="47" t="s">
        <v>327</v>
      </c>
    </row>
    <row r="247" spans="1:7" s="10" customFormat="1" ht="12.75">
      <c r="A247" s="19"/>
      <c r="B247" s="43" t="s">
        <v>168</v>
      </c>
      <c r="C247" s="44"/>
      <c r="D247" s="45">
        <v>300000</v>
      </c>
      <c r="E247" s="46">
        <v>3.622</v>
      </c>
      <c r="F247" s="45">
        <f>+D247*E247</f>
        <v>1086600</v>
      </c>
      <c r="G247" s="88" t="s">
        <v>328</v>
      </c>
    </row>
    <row r="248" spans="1:7" s="10" customFormat="1" ht="12.75">
      <c r="A248" s="19"/>
      <c r="B248" s="43" t="s">
        <v>168</v>
      </c>
      <c r="C248" s="44"/>
      <c r="D248" s="45">
        <v>970496</v>
      </c>
      <c r="E248" s="46">
        <v>3.617</v>
      </c>
      <c r="F248" s="45">
        <f>+D248*E248</f>
        <v>3510284.032</v>
      </c>
      <c r="G248" s="88" t="s">
        <v>331</v>
      </c>
    </row>
    <row r="249" spans="1:7" s="10" customFormat="1" ht="12.75">
      <c r="A249" s="19"/>
      <c r="B249" s="43" t="s">
        <v>168</v>
      </c>
      <c r="C249" s="44"/>
      <c r="D249" s="45">
        <v>635248</v>
      </c>
      <c r="E249" s="46">
        <v>3.566</v>
      </c>
      <c r="F249" s="45">
        <f>+D249*E249</f>
        <v>2265294.368</v>
      </c>
      <c r="G249" s="88" t="s">
        <v>330</v>
      </c>
    </row>
    <row r="250" spans="1:7" s="10" customFormat="1" ht="12.75">
      <c r="A250" s="19"/>
      <c r="B250" s="91" t="s">
        <v>5</v>
      </c>
      <c r="C250" s="92"/>
      <c r="D250" s="90"/>
      <c r="E250" s="93"/>
      <c r="F250" s="95">
        <f>SUM(F241:F249)</f>
        <v>11449946.333999999</v>
      </c>
      <c r="G250" s="94"/>
    </row>
    <row r="251" s="10" customFormat="1" ht="12.75">
      <c r="A251" s="19"/>
    </row>
    <row r="252" s="10" customFormat="1" ht="12.75">
      <c r="A252" s="19"/>
    </row>
    <row r="253" spans="1:2" ht="12.75">
      <c r="A253" s="7">
        <v>23</v>
      </c>
      <c r="B253" s="4" t="s">
        <v>25</v>
      </c>
    </row>
    <row r="254" ht="12.75">
      <c r="B254" t="s">
        <v>79</v>
      </c>
    </row>
    <row r="255" ht="12.75">
      <c r="B255" t="s">
        <v>80</v>
      </c>
    </row>
    <row r="257" spans="1:2" ht="12.75">
      <c r="A257" s="7">
        <v>24</v>
      </c>
      <c r="B257" s="4" t="s">
        <v>57</v>
      </c>
    </row>
    <row r="258" ht="12.75">
      <c r="B258" s="10" t="s">
        <v>157</v>
      </c>
    </row>
    <row r="259" spans="1:2" s="10" customFormat="1" ht="12.75">
      <c r="A259" s="19"/>
      <c r="B259" s="10" t="s">
        <v>161</v>
      </c>
    </row>
    <row r="260" spans="1:2" s="10" customFormat="1" ht="12.75">
      <c r="A260" s="19"/>
      <c r="B260" s="10" t="s">
        <v>158</v>
      </c>
    </row>
    <row r="261" s="10" customFormat="1" ht="12.75">
      <c r="A261" s="19"/>
    </row>
    <row r="262" spans="1:2" s="10" customFormat="1" ht="12.75">
      <c r="A262" s="19"/>
      <c r="B262" s="10" t="s">
        <v>159</v>
      </c>
    </row>
    <row r="263" spans="1:2" s="10" customFormat="1" ht="12.75">
      <c r="A263" s="19"/>
      <c r="B263" s="10" t="s">
        <v>160</v>
      </c>
    </row>
    <row r="264" s="10" customFormat="1" ht="12.75">
      <c r="A264" s="19"/>
    </row>
    <row r="265" s="10" customFormat="1" ht="12.75">
      <c r="A265" s="19"/>
    </row>
    <row r="266" s="10" customFormat="1" ht="12.75">
      <c r="A266" s="7" t="s">
        <v>0</v>
      </c>
    </row>
    <row r="267" spans="1:8" s="10" customFormat="1" ht="12.75">
      <c r="A267" s="7" t="s">
        <v>191</v>
      </c>
      <c r="H267" s="9" t="s">
        <v>222</v>
      </c>
    </row>
    <row r="268" s="10" customFormat="1" ht="12.75">
      <c r="A268" s="4" t="s">
        <v>192</v>
      </c>
    </row>
    <row r="269" s="10" customFormat="1" ht="12.75">
      <c r="A269" s="19"/>
    </row>
    <row r="270" spans="1:10" s="10" customFormat="1" ht="12.75">
      <c r="A270" s="7" t="s">
        <v>306</v>
      </c>
      <c r="B270" s="4" t="s">
        <v>68</v>
      </c>
      <c r="C270"/>
      <c r="D270"/>
      <c r="E270"/>
      <c r="F270"/>
      <c r="G270"/>
      <c r="H270"/>
      <c r="I270"/>
      <c r="J270"/>
    </row>
    <row r="271" spans="1:10" s="10" customFormat="1" ht="12.75">
      <c r="A271" s="7"/>
      <c r="B271" s="4"/>
      <c r="C271"/>
      <c r="D271"/>
      <c r="E271"/>
      <c r="F271"/>
      <c r="G271"/>
      <c r="H271"/>
      <c r="I271"/>
      <c r="J271"/>
    </row>
    <row r="272" spans="1:10" s="10" customFormat="1" ht="12.75">
      <c r="A272" s="7"/>
      <c r="B272" s="4" t="s">
        <v>95</v>
      </c>
      <c r="C272"/>
      <c r="D272"/>
      <c r="E272"/>
      <c r="F272"/>
      <c r="G272"/>
      <c r="H272"/>
      <c r="I272"/>
      <c r="J272"/>
    </row>
    <row r="273" spans="1:10" s="10" customFormat="1" ht="12.75">
      <c r="A273" s="7"/>
      <c r="B273" t="s">
        <v>134</v>
      </c>
      <c r="C273"/>
      <c r="D273"/>
      <c r="E273"/>
      <c r="F273"/>
      <c r="G273"/>
      <c r="H273"/>
      <c r="I273"/>
      <c r="J273"/>
    </row>
    <row r="274" spans="1:10" s="10" customFormat="1" ht="12.75">
      <c r="A274" s="7"/>
      <c r="B274" t="s">
        <v>135</v>
      </c>
      <c r="C274"/>
      <c r="D274"/>
      <c r="E274"/>
      <c r="F274"/>
      <c r="G274"/>
      <c r="H274"/>
      <c r="I274"/>
      <c r="J274"/>
    </row>
    <row r="275" spans="1:10" s="10" customFormat="1" ht="12.75">
      <c r="A275" s="7"/>
      <c r="B275" t="s">
        <v>136</v>
      </c>
      <c r="C275"/>
      <c r="D275"/>
      <c r="E275"/>
      <c r="F275"/>
      <c r="G275"/>
      <c r="H275"/>
      <c r="I275"/>
      <c r="J275"/>
    </row>
    <row r="276" spans="1:10" s="10" customFormat="1" ht="12.75">
      <c r="A276" s="7"/>
      <c r="B276"/>
      <c r="C276"/>
      <c r="D276"/>
      <c r="E276" s="99" t="s">
        <v>97</v>
      </c>
      <c r="F276" s="99"/>
      <c r="G276" s="99" t="s">
        <v>98</v>
      </c>
      <c r="H276" s="99"/>
      <c r="I276"/>
      <c r="J276"/>
    </row>
    <row r="277" spans="1:10" s="10" customFormat="1" ht="12.75">
      <c r="A277" s="7"/>
      <c r="B277" s="4" t="s">
        <v>229</v>
      </c>
      <c r="C277"/>
      <c r="D277"/>
      <c r="E277" s="4">
        <v>2006</v>
      </c>
      <c r="F277" s="4">
        <v>2005</v>
      </c>
      <c r="G277" s="4">
        <v>2006</v>
      </c>
      <c r="H277" s="4">
        <v>2005</v>
      </c>
      <c r="I277" t="s">
        <v>110</v>
      </c>
      <c r="J277"/>
    </row>
    <row r="278" spans="1:10" s="10" customFormat="1" ht="12.75">
      <c r="A278" s="7"/>
      <c r="B278" s="4"/>
      <c r="C278"/>
      <c r="D278"/>
      <c r="E278" s="4"/>
      <c r="F278" s="4"/>
      <c r="G278" s="4"/>
      <c r="H278" s="4"/>
      <c r="I278"/>
      <c r="J278"/>
    </row>
    <row r="279" spans="1:10" s="10" customFormat="1" ht="12.75">
      <c r="A279" s="7"/>
      <c r="B279" t="s">
        <v>99</v>
      </c>
      <c r="C279"/>
      <c r="D279"/>
      <c r="E279" s="2">
        <v>2638</v>
      </c>
      <c r="F279" s="2">
        <v>2328</v>
      </c>
      <c r="G279" s="2">
        <f>+E279</f>
        <v>2638</v>
      </c>
      <c r="H279" s="2">
        <v>2328</v>
      </c>
      <c r="I279"/>
      <c r="J279"/>
    </row>
    <row r="280" spans="5:8" ht="12.75">
      <c r="E280" s="2"/>
      <c r="F280" s="2"/>
      <c r="G280" s="2"/>
      <c r="H280" s="2"/>
    </row>
    <row r="281" spans="2:8" ht="12.75">
      <c r="B281" t="s">
        <v>96</v>
      </c>
      <c r="E281" s="2"/>
      <c r="F281" s="2"/>
      <c r="G281" s="2"/>
      <c r="H281" s="2"/>
    </row>
    <row r="282" spans="2:8" ht="12.75">
      <c r="B282" t="s">
        <v>119</v>
      </c>
      <c r="E282" s="2">
        <v>63501</v>
      </c>
      <c r="F282" s="2">
        <v>62486</v>
      </c>
      <c r="G282" s="2">
        <f>+E282</f>
        <v>63501</v>
      </c>
      <c r="H282" s="2">
        <f>+F282</f>
        <v>62486</v>
      </c>
    </row>
    <row r="284" spans="2:8" ht="12.75">
      <c r="B284" t="s">
        <v>100</v>
      </c>
      <c r="E284" s="24">
        <f>+E279*100/E282</f>
        <v>4.1542652871608325</v>
      </c>
      <c r="F284" s="24">
        <f>+F279*100/F282</f>
        <v>3.725634542137439</v>
      </c>
      <c r="G284" s="24">
        <f>+G279*100/G282</f>
        <v>4.1542652871608325</v>
      </c>
      <c r="H284" s="24">
        <f>+H279*100/H282</f>
        <v>3.725634542137439</v>
      </c>
    </row>
    <row r="285" ht="12.75">
      <c r="B285" s="10"/>
    </row>
    <row r="286" spans="1:10" s="10" customFormat="1" ht="12.75">
      <c r="A286" s="7"/>
      <c r="B286" s="4" t="s">
        <v>120</v>
      </c>
      <c r="C286"/>
      <c r="D286"/>
      <c r="E286"/>
      <c r="F286"/>
      <c r="G286" s="4">
        <v>2006</v>
      </c>
      <c r="H286" s="4">
        <v>2005</v>
      </c>
      <c r="I286"/>
      <c r="J286"/>
    </row>
    <row r="287" spans="1:10" s="10" customFormat="1" ht="12.75">
      <c r="A287" s="7"/>
      <c r="B287" t="s">
        <v>121</v>
      </c>
      <c r="C287"/>
      <c r="D287"/>
      <c r="E287"/>
      <c r="F287"/>
      <c r="G287" s="2">
        <v>63331000</v>
      </c>
      <c r="H287" s="2">
        <v>62303000</v>
      </c>
      <c r="I287"/>
      <c r="J287"/>
    </row>
    <row r="288" spans="1:10" s="10" customFormat="1" ht="12.75">
      <c r="A288" s="7"/>
      <c r="B288" t="s">
        <v>122</v>
      </c>
      <c r="C288"/>
      <c r="D288"/>
      <c r="E288"/>
      <c r="F288"/>
      <c r="G288" s="56">
        <v>170000</v>
      </c>
      <c r="H288" s="2">
        <v>183000</v>
      </c>
      <c r="I288"/>
      <c r="J288"/>
    </row>
    <row r="289" spans="1:10" s="10" customFormat="1" ht="12.75">
      <c r="A289" s="7"/>
      <c r="B289"/>
      <c r="C289"/>
      <c r="D289"/>
      <c r="E289"/>
      <c r="F289"/>
      <c r="G289" s="2"/>
      <c r="H289" s="2"/>
      <c r="I289"/>
      <c r="J289"/>
    </row>
    <row r="290" spans="1:10" s="10" customFormat="1" ht="12.75">
      <c r="A290" s="7"/>
      <c r="B290"/>
      <c r="C290"/>
      <c r="D290"/>
      <c r="E290"/>
      <c r="F290"/>
      <c r="G290" s="5">
        <f>SUM(G287:G288)</f>
        <v>63501000</v>
      </c>
      <c r="H290" s="5">
        <f>SUM(H287:H288)</f>
        <v>62486000</v>
      </c>
      <c r="I290"/>
      <c r="J290" t="s">
        <v>110</v>
      </c>
    </row>
    <row r="291" spans="1:10" s="10" customFormat="1" ht="12.75">
      <c r="A291" s="7"/>
      <c r="B291"/>
      <c r="C291"/>
      <c r="D291"/>
      <c r="E291"/>
      <c r="F291"/>
      <c r="G291"/>
      <c r="H291"/>
      <c r="I291"/>
      <c r="J291"/>
    </row>
    <row r="292" spans="1:10" s="10" customFormat="1" ht="12.75">
      <c r="A292" s="7" t="s">
        <v>307</v>
      </c>
      <c r="B292" s="4" t="s">
        <v>133</v>
      </c>
      <c r="C292"/>
      <c r="D292"/>
      <c r="E292"/>
      <c r="F292"/>
      <c r="G292"/>
      <c r="H292"/>
      <c r="I292"/>
      <c r="J292"/>
    </row>
    <row r="293" spans="1:10" s="10" customFormat="1" ht="12.75">
      <c r="A293" s="7"/>
      <c r="B293"/>
      <c r="C293"/>
      <c r="D293"/>
      <c r="E293"/>
      <c r="F293"/>
      <c r="G293"/>
      <c r="H293"/>
      <c r="I293"/>
      <c r="J293"/>
    </row>
    <row r="294" spans="1:10" s="10" customFormat="1" ht="12.75">
      <c r="A294" s="7"/>
      <c r="B294" t="s">
        <v>137</v>
      </c>
      <c r="C294"/>
      <c r="D294"/>
      <c r="E294"/>
      <c r="F294"/>
      <c r="G294"/>
      <c r="H294"/>
      <c r="I294"/>
      <c r="J294"/>
    </row>
    <row r="295" ht="12.75">
      <c r="B295" t="s">
        <v>135</v>
      </c>
    </row>
    <row r="296" ht="12.75">
      <c r="B296" t="s">
        <v>136</v>
      </c>
    </row>
    <row r="297" ht="12.75">
      <c r="B297" s="4"/>
    </row>
    <row r="298" spans="1:10" s="10" customFormat="1" ht="12.75">
      <c r="A298" s="7"/>
      <c r="B298"/>
      <c r="C298"/>
      <c r="D298"/>
      <c r="E298" s="99" t="s">
        <v>97</v>
      </c>
      <c r="F298" s="99"/>
      <c r="G298" s="99" t="s">
        <v>98</v>
      </c>
      <c r="H298" s="99"/>
      <c r="I298"/>
      <c r="J298"/>
    </row>
    <row r="299" spans="1:10" s="10" customFormat="1" ht="12.75">
      <c r="A299" s="7"/>
      <c r="B299" s="4" t="s">
        <v>229</v>
      </c>
      <c r="C299"/>
      <c r="D299"/>
      <c r="E299" s="4">
        <v>2006</v>
      </c>
      <c r="F299" s="4">
        <v>2005</v>
      </c>
      <c r="G299" s="4">
        <v>2006</v>
      </c>
      <c r="H299" s="4">
        <v>2005</v>
      </c>
      <c r="I299" t="s">
        <v>110</v>
      </c>
      <c r="J299"/>
    </row>
    <row r="300" spans="1:10" s="10" customFormat="1" ht="12.75">
      <c r="A300" s="7"/>
      <c r="B300" s="4"/>
      <c r="C300"/>
      <c r="D300"/>
      <c r="E300" s="4"/>
      <c r="F300" s="4"/>
      <c r="G300" s="4"/>
      <c r="H300" s="4"/>
      <c r="I300"/>
      <c r="J300"/>
    </row>
    <row r="301" spans="1:10" s="10" customFormat="1" ht="12.75">
      <c r="A301" s="7"/>
      <c r="B301" t="s">
        <v>99</v>
      </c>
      <c r="C301"/>
      <c r="D301"/>
      <c r="E301" s="2">
        <f>+E279</f>
        <v>2638</v>
      </c>
      <c r="F301" s="2">
        <v>2328</v>
      </c>
      <c r="G301" s="2">
        <f>+E301</f>
        <v>2638</v>
      </c>
      <c r="H301" s="2">
        <f>+F301</f>
        <v>2328</v>
      </c>
      <c r="I301"/>
      <c r="J301"/>
    </row>
    <row r="302" spans="5:8" ht="12.75">
      <c r="E302" s="2"/>
      <c r="F302" s="2"/>
      <c r="G302" s="2"/>
      <c r="H302" s="2"/>
    </row>
    <row r="303" spans="2:8" ht="12.75">
      <c r="B303" t="s">
        <v>96</v>
      </c>
      <c r="E303" s="2"/>
      <c r="F303" s="2"/>
      <c r="G303" s="2"/>
      <c r="H303" s="2"/>
    </row>
    <row r="304" spans="2:8" ht="12.75">
      <c r="B304" t="s">
        <v>119</v>
      </c>
      <c r="E304" s="2">
        <v>64764</v>
      </c>
      <c r="F304" s="2">
        <v>64081</v>
      </c>
      <c r="G304" s="2">
        <f>+E304</f>
        <v>64764</v>
      </c>
      <c r="H304" s="2">
        <f>+F304</f>
        <v>64081</v>
      </c>
    </row>
    <row r="306" spans="2:8" ht="12.75">
      <c r="B306" t="s">
        <v>301</v>
      </c>
      <c r="E306" s="24">
        <f>+E301*100/E304</f>
        <v>4.073250571305046</v>
      </c>
      <c r="F306" s="24">
        <f>+F301*100/F304</f>
        <v>3.6329021082692217</v>
      </c>
      <c r="G306" s="24">
        <f>+G301*100/G304</f>
        <v>4.073250571305046</v>
      </c>
      <c r="H306" s="24">
        <f>+H301*100/H304</f>
        <v>3.6329021082692217</v>
      </c>
    </row>
    <row r="307" spans="2:8" ht="12.75">
      <c r="B307" s="4"/>
      <c r="G307" s="4"/>
      <c r="H307" s="4"/>
    </row>
    <row r="308" spans="2:8" ht="12.75">
      <c r="B308" s="4" t="s">
        <v>140</v>
      </c>
      <c r="G308" s="4">
        <v>2006</v>
      </c>
      <c r="H308" s="4">
        <v>2005</v>
      </c>
    </row>
    <row r="309" spans="2:8" ht="12.75">
      <c r="B309" s="10" t="s">
        <v>141</v>
      </c>
      <c r="G309" s="2">
        <f>+G290</f>
        <v>63501000</v>
      </c>
      <c r="H309" s="2">
        <f>+H290</f>
        <v>62486000</v>
      </c>
    </row>
    <row r="310" spans="1:8" s="10" customFormat="1" ht="12.75">
      <c r="A310" s="19"/>
      <c r="B310" s="10" t="s">
        <v>138</v>
      </c>
      <c r="G310" s="56">
        <v>1262693</v>
      </c>
      <c r="H310" s="18">
        <v>1594982</v>
      </c>
    </row>
    <row r="311" spans="1:8" s="10" customFormat="1" ht="12.75">
      <c r="A311" s="19"/>
      <c r="G311" s="18"/>
      <c r="H311" s="18"/>
    </row>
    <row r="312" spans="1:8" s="10" customFormat="1" ht="12.75">
      <c r="A312" s="19"/>
      <c r="G312" s="21">
        <f>SUM(G309:G311)</f>
        <v>64763693</v>
      </c>
      <c r="H312" s="21">
        <f>SUM(H309:H311)</f>
        <v>64080982</v>
      </c>
    </row>
    <row r="313" s="10" customFormat="1" ht="12.75">
      <c r="A313" s="19"/>
    </row>
    <row r="314" spans="1:2" s="10" customFormat="1" ht="12.75">
      <c r="A314" s="19"/>
      <c r="B314"/>
    </row>
    <row r="315" s="10" customFormat="1" ht="12.75">
      <c r="A315" s="19"/>
    </row>
    <row r="316" s="10" customFormat="1" ht="12.75">
      <c r="A316" s="19"/>
    </row>
    <row r="317" s="10" customFormat="1" ht="12.75">
      <c r="A317" s="19"/>
    </row>
    <row r="318" s="10" customFormat="1" ht="12.75">
      <c r="A318" s="19"/>
    </row>
    <row r="319" s="10" customFormat="1" ht="12.75">
      <c r="A319" s="19"/>
    </row>
    <row r="320" s="10" customFormat="1" ht="12.75">
      <c r="A320" s="19"/>
    </row>
    <row r="321" spans="1:2" s="10" customFormat="1" ht="12.75">
      <c r="A321" s="19"/>
      <c r="B321" s="4"/>
    </row>
    <row r="322" spans="1:2" s="10" customFormat="1" ht="12.75">
      <c r="A322" s="19"/>
      <c r="B322" s="4"/>
    </row>
    <row r="323" s="10" customFormat="1" ht="12.75">
      <c r="A323" s="19"/>
    </row>
    <row r="324" s="10" customFormat="1" ht="12.75">
      <c r="A324" s="19"/>
    </row>
    <row r="325" s="10" customFormat="1" ht="12.75">
      <c r="A325" s="19"/>
    </row>
    <row r="326" s="10" customFormat="1" ht="12.75">
      <c r="A326" s="19"/>
    </row>
    <row r="327" s="10" customFormat="1" ht="12.75">
      <c r="A327" s="19"/>
    </row>
    <row r="328" s="10" customFormat="1" ht="12.75">
      <c r="A328" s="19"/>
    </row>
    <row r="329" s="10" customFormat="1" ht="12.75">
      <c r="A329" s="19"/>
    </row>
    <row r="330" s="10" customFormat="1" ht="12.75">
      <c r="A330" s="19"/>
    </row>
    <row r="331" spans="1:10" ht="12.75">
      <c r="A331" s="19"/>
      <c r="B331" s="10"/>
      <c r="C331" s="10"/>
      <c r="D331" s="10"/>
      <c r="E331" s="10"/>
      <c r="F331" s="10"/>
      <c r="G331" s="10"/>
      <c r="H331" s="9"/>
      <c r="I331" s="10"/>
      <c r="J331" s="10"/>
    </row>
    <row r="332" spans="2:9" ht="12.75">
      <c r="B332" s="4"/>
      <c r="F332" s="9"/>
      <c r="G332" s="9"/>
      <c r="H332" s="9"/>
      <c r="I332" s="4"/>
    </row>
    <row r="333" spans="2:9" ht="12.75">
      <c r="B333" s="4"/>
      <c r="F333" s="9"/>
      <c r="G333" s="9"/>
      <c r="H333" s="9"/>
      <c r="I333" s="4"/>
    </row>
    <row r="334" spans="6:9" ht="12.75">
      <c r="F334" s="9"/>
      <c r="G334" s="9"/>
      <c r="H334" s="9"/>
      <c r="I334" s="4"/>
    </row>
    <row r="335" spans="2:4" ht="12.75">
      <c r="B335" s="4"/>
      <c r="C335" s="10"/>
      <c r="D335" s="10"/>
    </row>
    <row r="336" spans="2:8" ht="12.75">
      <c r="B336" s="35"/>
      <c r="C336" s="10"/>
      <c r="D336" s="10"/>
      <c r="G336" s="2"/>
      <c r="H336" s="2"/>
    </row>
    <row r="337" spans="2:8" ht="12.75">
      <c r="B337" s="34"/>
      <c r="C337" s="10"/>
      <c r="D337" s="10"/>
      <c r="G337" s="2"/>
      <c r="H337" s="2"/>
    </row>
    <row r="338" spans="2:8" ht="12.75">
      <c r="B338" s="34"/>
      <c r="C338" s="10"/>
      <c r="D338" s="10"/>
      <c r="G338" s="2"/>
      <c r="H338" s="2"/>
    </row>
    <row r="339" spans="2:8" ht="12.75">
      <c r="B339" s="35"/>
      <c r="C339" s="10"/>
      <c r="D339" s="10"/>
      <c r="F339" s="2"/>
      <c r="G339" s="2"/>
      <c r="H339" s="2"/>
    </row>
    <row r="340" spans="2:8" ht="12.75">
      <c r="B340" s="10"/>
      <c r="C340" s="10"/>
      <c r="D340" s="10"/>
      <c r="F340" s="2"/>
      <c r="G340" s="2"/>
      <c r="H340" s="2"/>
    </row>
    <row r="341" spans="1:10" s="10" customFormat="1" ht="12.75">
      <c r="A341" s="7"/>
      <c r="B341" s="4"/>
      <c r="E341"/>
      <c r="F341" s="2"/>
      <c r="G341" s="2"/>
      <c r="H341" s="2"/>
      <c r="I341"/>
      <c r="J341"/>
    </row>
    <row r="342" spans="1:10" s="10" customFormat="1" ht="12.75">
      <c r="A342" s="7"/>
      <c r="B342" s="35"/>
      <c r="E342"/>
      <c r="F342" s="2"/>
      <c r="G342" s="2"/>
      <c r="H342" s="2"/>
      <c r="I342"/>
      <c r="J342"/>
    </row>
    <row r="343" spans="1:10" s="10" customFormat="1" ht="12.75">
      <c r="A343" s="7"/>
      <c r="B343" s="35"/>
      <c r="E343"/>
      <c r="F343" s="2"/>
      <c r="G343" s="2"/>
      <c r="H343" s="2"/>
      <c r="I343"/>
      <c r="J343"/>
    </row>
    <row r="344" spans="1:10" s="10" customFormat="1" ht="12.75">
      <c r="A344" s="7"/>
      <c r="B344" s="35"/>
      <c r="E344"/>
      <c r="F344" s="2"/>
      <c r="G344" s="2"/>
      <c r="H344" s="2"/>
      <c r="I344"/>
      <c r="J344"/>
    </row>
    <row r="345" spans="1:10" s="10" customFormat="1" ht="12.75">
      <c r="A345" s="7"/>
      <c r="B345" s="35"/>
      <c r="E345"/>
      <c r="F345" s="2"/>
      <c r="G345" s="2"/>
      <c r="H345" s="2"/>
      <c r="I345"/>
      <c r="J345"/>
    </row>
    <row r="346" spans="1:10" s="10" customFormat="1" ht="12.75">
      <c r="A346" s="7"/>
      <c r="B346" s="35"/>
      <c r="E346" s="2"/>
      <c r="F346" s="2"/>
      <c r="G346" s="2"/>
      <c r="H346" s="2"/>
      <c r="I346"/>
      <c r="J346"/>
    </row>
    <row r="347" spans="1:10" s="10" customFormat="1" ht="12.75">
      <c r="A347" s="7"/>
      <c r="B347"/>
      <c r="C347"/>
      <c r="D347"/>
      <c r="E347"/>
      <c r="F347"/>
      <c r="G347" s="2"/>
      <c r="H347" s="2"/>
      <c r="I347"/>
      <c r="J347"/>
    </row>
    <row r="348" spans="1:10" s="10" customFormat="1" ht="12.75">
      <c r="A348" s="7"/>
      <c r="B348" s="4"/>
      <c r="C348"/>
      <c r="D348"/>
      <c r="E348"/>
      <c r="F348"/>
      <c r="G348" s="2"/>
      <c r="H348" s="2"/>
      <c r="I348"/>
      <c r="J348"/>
    </row>
    <row r="349" spans="1:10" s="10" customFormat="1" ht="12.75">
      <c r="A349" s="7"/>
      <c r="B349" s="17"/>
      <c r="C349"/>
      <c r="D349"/>
      <c r="E349"/>
      <c r="F349"/>
      <c r="G349" s="2"/>
      <c r="H349" s="2"/>
      <c r="I349"/>
      <c r="J349"/>
    </row>
    <row r="350" spans="1:10" s="10" customFormat="1" ht="12.75">
      <c r="A350" s="7"/>
      <c r="B350" s="17"/>
      <c r="C350"/>
      <c r="D350"/>
      <c r="E350"/>
      <c r="F350"/>
      <c r="G350" s="2"/>
      <c r="H350" s="2"/>
      <c r="I350"/>
      <c r="J350"/>
    </row>
    <row r="351" spans="1:10" s="10" customFormat="1" ht="12.75">
      <c r="A351" s="7"/>
      <c r="B351"/>
      <c r="C351"/>
      <c r="D351"/>
      <c r="E351"/>
      <c r="F351"/>
      <c r="G351" s="2"/>
      <c r="H351" s="2"/>
      <c r="I351"/>
      <c r="J351"/>
    </row>
    <row r="359" ht="12.75">
      <c r="B359" s="4"/>
    </row>
    <row r="360" ht="12.75">
      <c r="B360" s="4"/>
    </row>
  </sheetData>
  <mergeCells count="8">
    <mergeCell ref="E298:F298"/>
    <mergeCell ref="G298:H298"/>
    <mergeCell ref="G92:H92"/>
    <mergeCell ref="G109:H109"/>
    <mergeCell ref="E276:F276"/>
    <mergeCell ref="G276:H276"/>
    <mergeCell ref="D170:E170"/>
    <mergeCell ref="F170:G170"/>
  </mergeCells>
  <printOptions/>
  <pageMargins left="0.75" right="0.75" top="1" bottom="1" header="0.5" footer="0.5"/>
  <pageSetup orientation="portrait" r:id="rId1"/>
  <rowBreaks count="4" manualBreakCount="4">
    <brk id="145" max="255" man="1"/>
    <brk id="193" max="255" man="1"/>
    <brk id="220" max="255" man="1"/>
    <brk id="2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UPA</cp:lastModifiedBy>
  <cp:lastPrinted>2006-05-22T01:36:15Z</cp:lastPrinted>
  <dcterms:created xsi:type="dcterms:W3CDTF">2002-11-12T04:54:08Z</dcterms:created>
  <dcterms:modified xsi:type="dcterms:W3CDTF">2006-05-24T00:51:52Z</dcterms:modified>
  <cp:category/>
  <cp:version/>
  <cp:contentType/>
  <cp:contentStatus/>
</cp:coreProperties>
</file>