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2120" windowHeight="8955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<sst xmlns="http://schemas.openxmlformats.org/spreadsheetml/2006/main" count="361" uniqueCount="279">
  <si>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</si>
  <si>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</si>
  <si>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</si>
  <si>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</si>
  <si>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</si>
  <si>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</si>
  <si>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</si>
  <si>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</si>
  <si>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</si>
  <si>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</si>
  <si>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</si>
  <si>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</si>
  <si>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</si>
  <si>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</si>
  <si>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</si>
  <si>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</si>
  <si>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</si>
  <si>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</si>
  <si>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</si>
  <si>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</si>
  <si>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</si>
  <si>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</si>
  <si>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</si>
  <si>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</si>
  <si>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</si>
  <si>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</si>
  <si>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</si>
  <si>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</si>
  <si>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</si>
  <si>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</si>
  <si>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</si>
  <si>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</si>
  <si>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</si>
  <si>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</si>
  <si>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The calculation of basic earnings per share for the quarter is based on the net profit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</si>
  <si>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</si>
  <si>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</si>
  <si>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</si>
  <si>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</si>
  <si>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</si>
  <si>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</si>
  <si>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</si>
  <si>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</si>
  <si>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</si>
  <si>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</si>
  <si>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</si>
  <si>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</si>
  <si>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</si>
  <si>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</si>
  <si>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</si>
  <si>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</si>
  <si>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</si>
  <si>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</si>
  <si>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</si>
  <si>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</si>
  <si>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</si>
  <si>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</si>
  <si>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</si>
  <si>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</si>
  <si>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</si>
  <si>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</si>
  <si>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</si>
  <si>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</si>
  <si>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</si>
  <si>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</si>
  <si>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>3 months ended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</si>
  <si>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</si>
  <si>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</si>
  <si>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</si>
  <si>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</si>
  <si>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</si>
  <si>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</si>
  <si>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</si>
  <si>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</si>
  <si>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</si>
  <si>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</si>
  <si>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</si>
  <si>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</si>
  <si>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</si>
  <si>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</si>
  <si>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</si>
  <si>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</si>
  <si>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</si>
  <si>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</si>
  <si>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</si>
  <si>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</si>
  <si>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There are no changes in the composition of the Group for the current financial quarter.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</si>
  <si>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</si>
  <si>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</si>
  <si>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</si>
  <si>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</si>
  <si>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</si>
  <si>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</si>
  <si>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</si>
  <si>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</si>
  <si>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</si>
  <si>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</si>
  <si>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</si>
  <si>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Profit forecast</t>
  </si>
  <si>
    <t>This is not applicable to the Group.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</si>
  <si>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</si>
  <si>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</si>
  <si>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</si>
  <si>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</si>
  <si>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</si>
  <si>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</si>
  <si>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</si>
  <si>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</si>
  <si>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</si>
  <si>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</si>
  <si>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</si>
  <si>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</si>
  <si>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</si>
  <si>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</si>
  <si>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</si>
  <si>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</si>
  <si>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</si>
  <si>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</si>
  <si>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</si>
  <si>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</si>
  <si>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</si>
  <si>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</si>
  <si>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</si>
  <si>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</si>
  <si>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</si>
  <si>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</si>
  <si>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</si>
  <si>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</si>
  <si>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</si>
  <si>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</si>
  <si>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</si>
  <si>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</si>
  <si>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</si>
  <si>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</si>
  <si>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</si>
  <si>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</si>
  <si>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</si>
  <si>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</si>
  <si>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</si>
  <si>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</si>
  <si>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</si>
  <si>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</si>
  <si>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Prospects for the coming year</t>
  </si>
  <si>
    <t>The Group does not have any material litigation which would materially and adversely</t>
  </si>
  <si>
    <t>affect the financial position of the Group.</t>
  </si>
  <si>
    <t>Purchase of property, plant and equipment</t>
  </si>
  <si>
    <t>Dividends received from associates</t>
  </si>
  <si>
    <t>Proceeds from borrowings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</si>
  <si>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</si>
  <si>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</si>
  <si>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</si>
  <si>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</si>
  <si>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</si>
  <si>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</si>
  <si>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</si>
  <si>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</si>
  <si>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</si>
  <si>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</si>
  <si>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</si>
  <si>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</si>
  <si>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</si>
  <si>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</si>
  <si>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</si>
  <si>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</si>
  <si>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</si>
  <si>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</si>
  <si>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</si>
  <si>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</si>
  <si>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</si>
  <si>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</si>
  <si>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</si>
  <si>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</si>
  <si>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</si>
  <si>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</si>
  <si>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</si>
  <si>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Diluted EPS (sen)</t>
  </si>
  <si>
    <t>NA</t>
  </si>
  <si>
    <t>Net tangible asset per share</t>
  </si>
  <si>
    <t>At 1 January 2003</t>
  </si>
  <si>
    <t>Increase in investment in a subsidiary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</si>
  <si>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</si>
  <si>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</si>
  <si>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</si>
  <si>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Increase in investment in an associate</t>
  </si>
  <si>
    <t>Property/Investment</t>
  </si>
  <si>
    <t xml:space="preserve">Bank overdraft </t>
  </si>
  <si>
    <t>MASB 26, Interim Financial Reporting.</t>
  </si>
  <si>
    <t>The interim financial report is unaudited and has been prepared in compliance with</t>
  </si>
  <si>
    <t xml:space="preserve">The interim financial report should be read in conjunction with the audited financial </t>
  </si>
  <si>
    <t>Bonus issue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</si>
  <si>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</si>
  <si>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</si>
  <si>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</si>
  <si>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</si>
  <si>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</si>
  <si>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>At 31 December 2003</t>
  </si>
  <si>
    <t>31 Dec 2003</t>
  </si>
  <si>
    <t>(12 months)</t>
  </si>
  <si>
    <t>31.12.03</t>
  </si>
  <si>
    <t xml:space="preserve"> </t>
  </si>
  <si>
    <t>Acquisition of a subsidiary, net of cash acquired</t>
  </si>
  <si>
    <t>Effects of adoption of MASB 25</t>
  </si>
  <si>
    <t>The Board of Directors is recommending for shareholders' approval at the forthcoming</t>
  </si>
  <si>
    <t>The date of the Annual General Meeting and book closure for dividend entitlement will</t>
  </si>
  <si>
    <t>be announced in due course.</t>
  </si>
  <si>
    <t>Restated balance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</si>
  <si>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</si>
  <si>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</si>
  <si>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</si>
  <si>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</si>
  <si>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</si>
  <si>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Proceeds from disposal of property, plant and equipment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</si>
  <si>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</si>
  <si>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</si>
  <si>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</si>
  <si>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</si>
  <si>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</si>
  <si>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SGD</t>
  </si>
  <si>
    <t>Rate</t>
  </si>
  <si>
    <t>following foreign currencies :</t>
  </si>
  <si>
    <t>of shares in issue ('000)</t>
  </si>
  <si>
    <t>Net profit for the period/year</t>
  </si>
  <si>
    <t xml:space="preserve"> '000</t>
  </si>
  <si>
    <t>facilities granted to subsidiaries amounted to RM 64.7 million as at the date of</t>
  </si>
  <si>
    <t>For the period ended 31 March 2004</t>
  </si>
  <si>
    <t>3 months ended 31 March</t>
  </si>
  <si>
    <t>(Earnings per share for  FY 2003 has been adjusted for bonus issue of 17,508,000 shares)</t>
  </si>
  <si>
    <t>Annual Financial Report for the year ended 31 December 2003.</t>
  </si>
  <si>
    <t>At 31 March 2004</t>
  </si>
  <si>
    <t>31 Mar 2004</t>
  </si>
  <si>
    <t>At 1 January 2004</t>
  </si>
  <si>
    <t>with the Annual Financial Report for the year ended 31 December 2003.</t>
  </si>
  <si>
    <t>(3 months)</t>
  </si>
  <si>
    <t>(Earnings per share for FY 2003, before adjustment for bonus issue was 3.76 sen)</t>
  </si>
  <si>
    <t>Goodwill on consolidation</t>
  </si>
  <si>
    <t>Negative goodwill</t>
  </si>
  <si>
    <t>statements of the Group for the year ended 31 December 2003.</t>
  </si>
  <si>
    <t xml:space="preserve">ended 31 December 2003. </t>
  </si>
  <si>
    <t>31 December 2003.</t>
  </si>
  <si>
    <t>The company issued 173,000 shares in the current quarter under ESOS, thus increasing</t>
  </si>
  <si>
    <t>the paid up share capital to RM 61,784,002.</t>
  </si>
  <si>
    <t>There were no dividends paid in the current quarter.</t>
  </si>
  <si>
    <t>31 March</t>
  </si>
  <si>
    <t>31 March 2004 up to the date of this report, which is likely to substantially</t>
  </si>
  <si>
    <t>compared to RM 13.2 million in the corresponding quarter of the previous year.</t>
  </si>
  <si>
    <t>The Group's profit before taxation for the first quarter ended 31 March 2004 was RM 2.4 million</t>
  </si>
  <si>
    <t>For the quarter under review, the Group recorded a profit before tax of RM 2.4 million</t>
  </si>
  <si>
    <t>31.03.04</t>
  </si>
  <si>
    <t>Quarter ended 31 March</t>
  </si>
  <si>
    <t>Annual General Meeting, a first and final dividend of  7 % less tax totalling</t>
  </si>
  <si>
    <t>RM 3,105,000 for the financial year ended 31 December 2003. The proposed first and</t>
  </si>
  <si>
    <t>final dividend has not been accounted for in the financial statements.</t>
  </si>
  <si>
    <t>of ordinary shares in issue of 61,654,000.</t>
  </si>
  <si>
    <t>The basic earnings per ordinary share for 2003 has been restated and adjusted to</t>
  </si>
  <si>
    <t>incorporate the effect of the bonus issue during the year.</t>
  </si>
  <si>
    <t>Weighted average number of ordinary shares</t>
  </si>
  <si>
    <t>Issued ordinary shares at beginning of the year</t>
  </si>
  <si>
    <t>Effect of bonus issue in August 2003</t>
  </si>
  <si>
    <t>Effect of allotment of shares pursuant to ESOS</t>
  </si>
  <si>
    <t xml:space="preserve">compared to RM 2.8 million in the immediate preceding quarter. </t>
  </si>
  <si>
    <t>compared to RM 2.3 million in the corresponding quarter of the previous year.</t>
  </si>
  <si>
    <t>Cash and Cash Equivalents at the beginning of the period</t>
  </si>
  <si>
    <t>Cash and Cash Equivalents at the end of the period</t>
  </si>
  <si>
    <t>Cash and cash equivalents at the end of the period</t>
  </si>
  <si>
    <t>Explanatory notes as required by the BMSB's Listing Requirements</t>
  </si>
  <si>
    <t>The value of the above contracts as at the date of this report was RM 25.4 million.</t>
  </si>
  <si>
    <t xml:space="preserve">The Group's turnover for the first quarter ended 31 March 2004 was RM 14.7 million </t>
  </si>
  <si>
    <t>expected to be satisfactory for the rest of the financial year. The directors expect competition</t>
  </si>
  <si>
    <t xml:space="preserve">in the current year as a result of Malaysia being a member of AFTA and WTO and </t>
  </si>
  <si>
    <t>are actively taking the necessary measures to face them.</t>
  </si>
  <si>
    <t>attributable to ordinary shareholders of RM 2,046,000 and the weighted average number</t>
  </si>
  <si>
    <t>By Order of the Board,</t>
  </si>
  <si>
    <t>27th May 2004</t>
  </si>
  <si>
    <t>CHEW YOKE LIN (MAICSA 7019214)</t>
  </si>
  <si>
    <t>HOH FONG YIN (MAICSA 0809434)</t>
  </si>
  <si>
    <t>Company Secretaries</t>
  </si>
  <si>
    <t>The directors have not recommended any interim dividends for the current quarter.</t>
  </si>
  <si>
    <t>not subject to tax.</t>
  </si>
  <si>
    <t xml:space="preserve">The Group's effective tax rate is lower than the statutory tax rate due to capital gains which are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</si>
</sst>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3">
      <selection activeCell="E35" sqref="E35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1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224</v>
      </c>
    </row>
    <row r="5" ht="12.75">
      <c r="A5" s="4" t="s">
        <v>149</v>
      </c>
    </row>
    <row r="6" spans="1:5" ht="12.75">
      <c r="A6" s="4"/>
      <c r="B6" s="52" t="s">
        <v>150</v>
      </c>
      <c r="C6" s="52"/>
      <c r="D6" s="52"/>
      <c r="E6" s="23" t="s">
        <v>151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7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/>
      <c r="B13" s="16"/>
      <c r="C13" s="16"/>
      <c r="D13" s="16"/>
      <c r="E13" s="16"/>
      <c r="F13" s="16"/>
    </row>
    <row r="14" spans="1:6" ht="12.75">
      <c r="A14" s="4" t="s">
        <v>178</v>
      </c>
      <c r="B14" s="25">
        <v>43770</v>
      </c>
      <c r="C14" s="25">
        <v>3686</v>
      </c>
      <c r="D14" s="25">
        <v>1490</v>
      </c>
      <c r="E14" s="25">
        <v>35126</v>
      </c>
      <c r="F14" s="25">
        <f>SUM(B14:E14)</f>
        <v>84072</v>
      </c>
    </row>
    <row r="15" ht="12.75">
      <c r="A15" s="4"/>
    </row>
    <row r="16" spans="1:6" ht="12.75">
      <c r="A16" s="4" t="s">
        <v>201</v>
      </c>
      <c r="E16" s="2">
        <v>-2132</v>
      </c>
      <c r="F16" s="2">
        <f>SUM(B16:E16)</f>
        <v>-2132</v>
      </c>
    </row>
    <row r="17" spans="1:6" ht="12.75">
      <c r="A17" s="4"/>
      <c r="B17" s="7"/>
      <c r="C17" s="7"/>
      <c r="D17" s="7"/>
      <c r="E17" s="7"/>
      <c r="F17" s="7"/>
    </row>
    <row r="18" spans="2:6" ht="12.75">
      <c r="B18" s="16"/>
      <c r="C18" s="16"/>
      <c r="D18" s="16"/>
      <c r="E18" s="16"/>
      <c r="F18" s="16"/>
    </row>
    <row r="19" spans="1:6" ht="12.75">
      <c r="A19" s="4" t="s">
        <v>178</v>
      </c>
      <c r="B19" s="2">
        <f>SUM(B14:B16)</f>
        <v>43770</v>
      </c>
      <c r="C19" s="2">
        <f>SUM(C14:C16)</f>
        <v>3686</v>
      </c>
      <c r="D19" s="2">
        <f>SUM(D14:D16)</f>
        <v>1490</v>
      </c>
      <c r="E19" s="2">
        <f>SUM(E14:E16)</f>
        <v>32994</v>
      </c>
      <c r="F19" s="2">
        <f>SUM(F14:F16)</f>
        <v>81940</v>
      </c>
    </row>
    <row r="20" ht="12.75">
      <c r="A20" s="4" t="s">
        <v>205</v>
      </c>
    </row>
    <row r="22" spans="1:6" ht="12.75">
      <c r="A22" t="s">
        <v>63</v>
      </c>
      <c r="E22" s="2">
        <v>11775</v>
      </c>
      <c r="F22" s="2">
        <f>SUM(B22:E22)</f>
        <v>11775</v>
      </c>
    </row>
    <row r="23" spans="1:6" ht="12.75">
      <c r="A23" s="14" t="s">
        <v>189</v>
      </c>
      <c r="B23" s="2">
        <v>17508</v>
      </c>
      <c r="E23" s="2">
        <v>-17508</v>
      </c>
      <c r="F23" s="2">
        <f>SUM(B23:E23)</f>
        <v>0</v>
      </c>
    </row>
    <row r="24" spans="1:6" ht="12.75">
      <c r="A24" s="14" t="s">
        <v>190</v>
      </c>
      <c r="B24" s="2">
        <v>333</v>
      </c>
      <c r="C24" s="2">
        <v>13</v>
      </c>
      <c r="F24" s="2">
        <f>SUM(B24:E24)</f>
        <v>346</v>
      </c>
    </row>
    <row r="25" spans="1:6" ht="12.75">
      <c r="A25" s="14" t="s">
        <v>74</v>
      </c>
      <c r="E25" s="2">
        <v>-1891</v>
      </c>
      <c r="F25" s="2">
        <f>SUM(B25:E25)</f>
        <v>-1891</v>
      </c>
    </row>
    <row r="28" spans="1:6" ht="12.75">
      <c r="A28" s="4" t="s">
        <v>195</v>
      </c>
      <c r="B28" s="5">
        <f>SUM(B19:B26)</f>
        <v>61611</v>
      </c>
      <c r="C28" s="5">
        <f>SUM(C19:C26)</f>
        <v>3699</v>
      </c>
      <c r="D28" s="5">
        <f>SUM(D19:D26)</f>
        <v>1490</v>
      </c>
      <c r="E28" s="5">
        <f>SUM(E19:E26)</f>
        <v>25370</v>
      </c>
      <c r="F28" s="5">
        <f>SUM(B28:E28)</f>
        <v>92170</v>
      </c>
    </row>
    <row r="29" spans="1:6" ht="12.75">
      <c r="A29" s="4"/>
      <c r="B29" s="16"/>
      <c r="C29" s="16"/>
      <c r="D29" s="16"/>
      <c r="E29" s="16"/>
      <c r="F29" s="16"/>
    </row>
    <row r="30" spans="1:6" ht="12.75">
      <c r="A30" s="4"/>
      <c r="B30" s="16"/>
      <c r="C30" s="16"/>
      <c r="D30" s="16"/>
      <c r="E30" s="16"/>
      <c r="F30" s="16"/>
    </row>
    <row r="31" spans="1:6" ht="12.75">
      <c r="A31" s="4" t="s">
        <v>230</v>
      </c>
      <c r="B31" s="25">
        <f>+B28</f>
        <v>61611</v>
      </c>
      <c r="C31" s="25">
        <f>+C28</f>
        <v>3699</v>
      </c>
      <c r="D31" s="25">
        <f>+D28</f>
        <v>1490</v>
      </c>
      <c r="E31" s="25">
        <v>25370</v>
      </c>
      <c r="F31" s="25">
        <f>SUM(B31:E31)</f>
        <v>92170</v>
      </c>
    </row>
    <row r="32" ht="12.75">
      <c r="A32" s="4"/>
    </row>
    <row r="34" spans="1:6" ht="12.75">
      <c r="A34" t="s">
        <v>63</v>
      </c>
      <c r="E34" s="2">
        <v>2046</v>
      </c>
      <c r="F34" s="2">
        <f>SUM(B34:E34)</f>
        <v>2046</v>
      </c>
    </row>
    <row r="35" spans="1:6" ht="12.75">
      <c r="A35" s="14" t="s">
        <v>190</v>
      </c>
      <c r="B35" s="2">
        <v>173</v>
      </c>
      <c r="C35" s="2">
        <v>7</v>
      </c>
      <c r="F35" s="2">
        <f>SUM(B35:E35)</f>
        <v>180</v>
      </c>
    </row>
    <row r="38" spans="1:6" ht="12.75">
      <c r="A38" s="4" t="s">
        <v>228</v>
      </c>
      <c r="B38" s="5">
        <f>SUM(B31:B36)</f>
        <v>61784</v>
      </c>
      <c r="C38" s="5">
        <f>SUM(C31:C36)</f>
        <v>3706</v>
      </c>
      <c r="D38" s="5">
        <f>SUM(D31:D36)</f>
        <v>1490</v>
      </c>
      <c r="E38" s="5">
        <f>SUM(E31:E36)</f>
        <v>27416</v>
      </c>
      <c r="F38" s="5">
        <f>SUM(B38:E38)</f>
        <v>94396</v>
      </c>
    </row>
    <row r="39" spans="1:6" ht="12.75">
      <c r="A39" s="4"/>
      <c r="B39" s="16"/>
      <c r="C39" s="16"/>
      <c r="D39" s="16"/>
      <c r="E39" s="16"/>
      <c r="F39" s="16"/>
    </row>
    <row r="40" ht="12.75">
      <c r="A40" s="4" t="s">
        <v>13</v>
      </c>
    </row>
    <row r="41" ht="12.75">
      <c r="A41" s="4" t="s">
        <v>231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4">
      <selection activeCell="H15" sqref="H15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56</v>
      </c>
    </row>
    <row r="4" ht="12.75">
      <c r="A4" s="4" t="s">
        <v>224</v>
      </c>
    </row>
    <row r="5" ht="12.75">
      <c r="A5" s="4" t="s">
        <v>149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3"/>
      <c r="C8" s="53"/>
      <c r="D8" s="37"/>
      <c r="E8" s="53"/>
      <c r="F8" s="53"/>
    </row>
    <row r="9" spans="2:6" ht="12.75">
      <c r="B9" s="54" t="s">
        <v>171</v>
      </c>
      <c r="C9" s="55"/>
      <c r="D9" s="38"/>
      <c r="E9" s="56" t="s">
        <v>172</v>
      </c>
      <c r="F9" s="55"/>
    </row>
    <row r="10" spans="1:6" ht="12.75">
      <c r="A10" s="4" t="s">
        <v>225</v>
      </c>
      <c r="B10" s="4">
        <v>2004</v>
      </c>
      <c r="C10" s="4">
        <v>2003</v>
      </c>
      <c r="D10" s="39"/>
      <c r="E10" s="4">
        <v>2004</v>
      </c>
      <c r="F10" s="4">
        <v>2003</v>
      </c>
    </row>
    <row r="11" spans="2:6" ht="12.75">
      <c r="B11" s="13" t="s">
        <v>11</v>
      </c>
      <c r="C11" s="13" t="s">
        <v>11</v>
      </c>
      <c r="D11" s="40"/>
      <c r="E11" s="13" t="s">
        <v>11</v>
      </c>
      <c r="F11" s="13" t="s">
        <v>11</v>
      </c>
    </row>
    <row r="12" ht="12.75">
      <c r="D12" s="41"/>
    </row>
    <row r="13" spans="1:6" ht="12.75">
      <c r="A13" t="s">
        <v>24</v>
      </c>
      <c r="B13" s="2">
        <v>14667</v>
      </c>
      <c r="C13" s="2">
        <v>13152</v>
      </c>
      <c r="D13" s="42"/>
      <c r="E13" s="2">
        <v>14667</v>
      </c>
      <c r="F13" s="2">
        <v>13152</v>
      </c>
    </row>
    <row r="14" spans="2:6" ht="12.75">
      <c r="B14" s="2"/>
      <c r="C14" s="2"/>
      <c r="D14" s="42"/>
      <c r="E14" s="2"/>
      <c r="F14" s="2"/>
    </row>
    <row r="15" spans="2:6" ht="12.75">
      <c r="B15" s="2"/>
      <c r="C15" s="2"/>
      <c r="D15" s="42"/>
      <c r="E15" s="2"/>
      <c r="F15" s="2"/>
    </row>
    <row r="16" spans="1:6" ht="12.75">
      <c r="A16" t="s">
        <v>57</v>
      </c>
      <c r="B16" s="2">
        <v>2382</v>
      </c>
      <c r="C16" s="2">
        <v>2368</v>
      </c>
      <c r="D16" s="42"/>
      <c r="E16" s="2">
        <v>2382</v>
      </c>
      <c r="F16" s="2">
        <v>2368</v>
      </c>
    </row>
    <row r="17" spans="2:6" ht="12.75">
      <c r="B17" s="2"/>
      <c r="C17" s="2"/>
      <c r="D17" s="42"/>
      <c r="E17" s="2"/>
      <c r="F17" s="2"/>
    </row>
    <row r="18" spans="1:6" ht="12.75">
      <c r="A18" t="s">
        <v>58</v>
      </c>
      <c r="B18" s="2">
        <v>-148</v>
      </c>
      <c r="C18" s="2">
        <v>-290</v>
      </c>
      <c r="D18" s="42"/>
      <c r="E18" s="2">
        <v>-148</v>
      </c>
      <c r="F18" s="2">
        <v>-290</v>
      </c>
    </row>
    <row r="19" spans="1:6" ht="12.75">
      <c r="A19" t="s">
        <v>59</v>
      </c>
      <c r="B19" s="2">
        <v>73</v>
      </c>
      <c r="C19" s="2">
        <v>31</v>
      </c>
      <c r="D19" s="42"/>
      <c r="E19" s="2">
        <v>73</v>
      </c>
      <c r="F19" s="2">
        <v>31</v>
      </c>
    </row>
    <row r="20" spans="1:6" ht="12.75">
      <c r="A20" t="s">
        <v>60</v>
      </c>
      <c r="B20" s="7">
        <v>82</v>
      </c>
      <c r="C20" s="7">
        <v>174</v>
      </c>
      <c r="D20" s="43"/>
      <c r="E20" s="7">
        <v>82</v>
      </c>
      <c r="F20" s="7">
        <v>174</v>
      </c>
    </row>
    <row r="21" spans="2:6" ht="12.75">
      <c r="B21" s="2"/>
      <c r="C21" s="2"/>
      <c r="D21" s="42"/>
      <c r="E21" s="2"/>
      <c r="F21" s="2"/>
    </row>
    <row r="22" spans="1:6" ht="12.75">
      <c r="A22" t="s">
        <v>25</v>
      </c>
      <c r="B22" s="2">
        <f>SUM(B16:B20)</f>
        <v>2389</v>
      </c>
      <c r="C22" s="2">
        <f>SUM(C16:C20)</f>
        <v>2283</v>
      </c>
      <c r="D22" s="42"/>
      <c r="E22" s="2">
        <f>SUM(E16:E20)</f>
        <v>2389</v>
      </c>
      <c r="F22" s="2">
        <f>SUM(F16:F20)</f>
        <v>2283</v>
      </c>
    </row>
    <row r="23" spans="1:6" ht="12.75">
      <c r="A23" t="s">
        <v>61</v>
      </c>
      <c r="B23" s="7">
        <v>-344</v>
      </c>
      <c r="C23" s="7">
        <v>-642</v>
      </c>
      <c r="D23" s="43"/>
      <c r="E23" s="7">
        <v>-344</v>
      </c>
      <c r="F23" s="7">
        <v>-642</v>
      </c>
    </row>
    <row r="24" spans="1:6" ht="12.75">
      <c r="A24" t="s">
        <v>62</v>
      </c>
      <c r="B24" s="2">
        <f>SUM(B22:B23)</f>
        <v>2045</v>
      </c>
      <c r="C24" s="2">
        <f>SUM(C22:C23)</f>
        <v>1641</v>
      </c>
      <c r="D24" s="42"/>
      <c r="E24" s="2">
        <f>SUM(E22:E23)</f>
        <v>2045</v>
      </c>
      <c r="F24" s="2">
        <f>SUM(F22:F23)</f>
        <v>1641</v>
      </c>
    </row>
    <row r="25" spans="1:6" ht="12.75">
      <c r="A25" t="s">
        <v>138</v>
      </c>
      <c r="B25" s="2">
        <v>1</v>
      </c>
      <c r="C25" s="2">
        <v>3</v>
      </c>
      <c r="D25" s="42"/>
      <c r="E25" s="2">
        <v>1</v>
      </c>
      <c r="F25" s="2">
        <v>3</v>
      </c>
    </row>
    <row r="26" spans="1:6" ht="12.75">
      <c r="A26" t="s">
        <v>221</v>
      </c>
      <c r="B26" s="5">
        <f>SUM(B24:B25)</f>
        <v>2046</v>
      </c>
      <c r="C26" s="5">
        <f>SUM(C24:C25)</f>
        <v>1644</v>
      </c>
      <c r="D26" s="44"/>
      <c r="E26" s="5">
        <f>SUM(E24:E25)</f>
        <v>2046</v>
      </c>
      <c r="F26" s="5">
        <f>SUM(F24:F25)</f>
        <v>1644</v>
      </c>
    </row>
    <row r="27" spans="2:6" ht="12.75">
      <c r="B27" s="2"/>
      <c r="C27" s="2"/>
      <c r="D27" s="2"/>
      <c r="E27" s="2"/>
      <c r="F27" s="2"/>
    </row>
    <row r="29" spans="1:6" ht="12.75">
      <c r="A29" t="s">
        <v>64</v>
      </c>
      <c r="B29" s="17">
        <f>+B26*100/61654</f>
        <v>3.3185194796769064</v>
      </c>
      <c r="C29" s="17">
        <f>+C26*100/61278</f>
        <v>2.682855184568687</v>
      </c>
      <c r="D29" s="17"/>
      <c r="E29" s="17">
        <f>+E26*100/61654</f>
        <v>3.3185194796769064</v>
      </c>
      <c r="F29" s="17">
        <f>+F26*100/61278</f>
        <v>2.682855184568687</v>
      </c>
    </row>
    <row r="30" spans="2:6" ht="12.75">
      <c r="B30" s="17"/>
      <c r="C30" s="17"/>
      <c r="D30" s="17"/>
      <c r="E30" s="17"/>
      <c r="F30" s="17"/>
    </row>
    <row r="31" spans="1:6" ht="12.75">
      <c r="A31" t="s">
        <v>207</v>
      </c>
      <c r="B31" s="20" t="s">
        <v>176</v>
      </c>
      <c r="C31" s="20" t="s">
        <v>176</v>
      </c>
      <c r="D31" s="20"/>
      <c r="E31" s="20" t="s">
        <v>176</v>
      </c>
      <c r="F31" s="20" t="s">
        <v>176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20"/>
      <c r="D33" s="20"/>
      <c r="E33" s="17"/>
      <c r="F33" s="20"/>
    </row>
    <row r="34" spans="1:6" ht="12.75">
      <c r="A34" t="s">
        <v>226</v>
      </c>
      <c r="B34" s="17"/>
      <c r="C34" s="17"/>
      <c r="D34" s="17"/>
      <c r="E34" s="17"/>
      <c r="F34" s="17"/>
    </row>
    <row r="35" spans="1:6" ht="12.75">
      <c r="A35" t="s">
        <v>233</v>
      </c>
      <c r="B35" s="17"/>
      <c r="C35" s="17"/>
      <c r="D35" s="17"/>
      <c r="E35" s="17"/>
      <c r="F35" s="17"/>
    </row>
    <row r="37" ht="12.75">
      <c r="A37" s="4" t="s">
        <v>66</v>
      </c>
    </row>
    <row r="38" ht="12.75">
      <c r="A38" s="4" t="s">
        <v>227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29">
      <selection activeCell="D50" sqref="D50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2.421875" style="0" customWidth="1"/>
    <col min="5" max="5" width="13.140625" style="0" customWidth="1"/>
  </cols>
  <sheetData>
    <row r="1" ht="12.75">
      <c r="A1" s="4" t="s">
        <v>0</v>
      </c>
    </row>
    <row r="3" spans="1:2" ht="12.75">
      <c r="A3" s="4" t="s">
        <v>38</v>
      </c>
      <c r="B3" s="4"/>
    </row>
    <row r="4" spans="1:2" ht="12.75">
      <c r="A4" s="4" t="s">
        <v>228</v>
      </c>
      <c r="B4" s="4"/>
    </row>
    <row r="5" ht="12.75">
      <c r="A5" s="4" t="s">
        <v>149</v>
      </c>
    </row>
    <row r="6" spans="1:5" ht="12.75">
      <c r="A6" s="4"/>
      <c r="E6" s="13"/>
    </row>
    <row r="7" spans="3:5" ht="12.75">
      <c r="C7" s="4"/>
      <c r="D7" s="12" t="s">
        <v>229</v>
      </c>
      <c r="E7" s="12" t="s">
        <v>196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40004</v>
      </c>
      <c r="E10" s="2">
        <v>45775</v>
      </c>
    </row>
    <row r="11" spans="1:5" ht="12.75">
      <c r="A11" t="s">
        <v>39</v>
      </c>
      <c r="D11" s="2">
        <v>6742</v>
      </c>
      <c r="E11" s="2">
        <v>6692</v>
      </c>
    </row>
    <row r="12" spans="1:5" ht="12.75">
      <c r="A12" t="s">
        <v>40</v>
      </c>
      <c r="D12" s="2">
        <v>8894</v>
      </c>
      <c r="E12" s="2">
        <v>8894</v>
      </c>
    </row>
    <row r="13" spans="1:5" ht="12.75">
      <c r="A13" t="s">
        <v>234</v>
      </c>
      <c r="D13" s="2">
        <v>309</v>
      </c>
      <c r="E13" s="2">
        <v>366</v>
      </c>
    </row>
    <row r="14" spans="4:5" ht="12.75">
      <c r="D14" s="2"/>
      <c r="E14" s="2"/>
    </row>
    <row r="15" spans="1:5" ht="12.75">
      <c r="A15" s="4" t="s">
        <v>41</v>
      </c>
      <c r="D15" s="2"/>
      <c r="E15" s="2"/>
    </row>
    <row r="16" spans="1:5" ht="12.75">
      <c r="A16" t="s">
        <v>19</v>
      </c>
      <c r="D16" s="9">
        <v>29514</v>
      </c>
      <c r="E16" s="9">
        <v>22468</v>
      </c>
    </row>
    <row r="17" spans="1:5" ht="12.75">
      <c r="A17" t="s">
        <v>42</v>
      </c>
      <c r="D17" s="10">
        <v>22528</v>
      </c>
      <c r="E17" s="10">
        <v>24333</v>
      </c>
    </row>
    <row r="18" spans="1:5" ht="12.75">
      <c r="A18" t="s">
        <v>43</v>
      </c>
      <c r="D18" s="11">
        <v>20216</v>
      </c>
      <c r="E18" s="11">
        <v>17419</v>
      </c>
    </row>
    <row r="19" spans="4:5" ht="12.75">
      <c r="D19" s="6">
        <f>SUM(D16:D18)</f>
        <v>72258</v>
      </c>
      <c r="E19" s="6">
        <f>SUM(E16:E18)</f>
        <v>64220</v>
      </c>
    </row>
    <row r="20" spans="4:5" ht="12.75">
      <c r="D20" s="2"/>
      <c r="E20" s="2"/>
    </row>
    <row r="21" spans="1:5" ht="12.75">
      <c r="A21" s="4" t="s">
        <v>44</v>
      </c>
      <c r="D21" s="2"/>
      <c r="E21" s="2"/>
    </row>
    <row r="22" spans="1:5" ht="12.75">
      <c r="A22" t="s">
        <v>45</v>
      </c>
      <c r="D22" s="9">
        <v>4511</v>
      </c>
      <c r="E22" s="9">
        <v>7202</v>
      </c>
    </row>
    <row r="23" spans="1:5" ht="12.75">
      <c r="A23" t="s">
        <v>162</v>
      </c>
      <c r="D23" s="10">
        <v>17419</v>
      </c>
      <c r="E23" s="10">
        <v>16899</v>
      </c>
    </row>
    <row r="24" spans="1:5" ht="12.75">
      <c r="A24" t="s">
        <v>35</v>
      </c>
      <c r="D24" s="11">
        <v>34</v>
      </c>
      <c r="E24" s="11">
        <v>471</v>
      </c>
    </row>
    <row r="25" spans="4:5" ht="12.75">
      <c r="D25" s="6">
        <f>SUM(D22:D24)</f>
        <v>21964</v>
      </c>
      <c r="E25" s="6">
        <f>SUM(E22:E24)</f>
        <v>24572</v>
      </c>
    </row>
    <row r="26" spans="4:5" ht="12.75">
      <c r="D26" s="2"/>
      <c r="E26" s="2"/>
    </row>
    <row r="27" spans="1:5" ht="12.75">
      <c r="A27" s="4" t="s">
        <v>47</v>
      </c>
      <c r="D27" s="2">
        <f>+D19-D25</f>
        <v>50294</v>
      </c>
      <c r="E27" s="2">
        <f>+E19-E25</f>
        <v>39648</v>
      </c>
    </row>
    <row r="28" spans="4:5" ht="12.75">
      <c r="D28" s="2"/>
      <c r="E28" s="2"/>
    </row>
    <row r="29" spans="4:5" ht="13.5" thickBot="1">
      <c r="D29" s="19">
        <f>+D10+D11+D12+D13+D27</f>
        <v>106243</v>
      </c>
      <c r="E29" s="19">
        <f>+E10+E11+E12+E13+E27</f>
        <v>101375</v>
      </c>
    </row>
    <row r="30" spans="4:5" ht="12.75">
      <c r="D30" s="2"/>
      <c r="E30" s="2"/>
    </row>
    <row r="31" spans="1:5" ht="12.75">
      <c r="A31" s="4" t="s">
        <v>48</v>
      </c>
      <c r="D31" s="2"/>
      <c r="E31" s="2"/>
    </row>
    <row r="32" spans="1:5" ht="12.75">
      <c r="A32" s="4" t="s">
        <v>49</v>
      </c>
      <c r="D32" s="2"/>
      <c r="E32" s="2"/>
    </row>
    <row r="33" spans="2:5" ht="12.75">
      <c r="B33" t="s">
        <v>50</v>
      </c>
      <c r="D33" s="2">
        <v>61784</v>
      </c>
      <c r="E33" s="2">
        <v>61611</v>
      </c>
    </row>
    <row r="34" spans="2:5" ht="12.75">
      <c r="B34" t="s">
        <v>51</v>
      </c>
      <c r="D34" s="7">
        <v>32611</v>
      </c>
      <c r="E34" s="7">
        <v>30559</v>
      </c>
    </row>
    <row r="35" spans="4:5" ht="12.75">
      <c r="D35" s="2">
        <f>SUM(D33:D34)</f>
        <v>94395</v>
      </c>
      <c r="E35" s="2">
        <f>SUM(E33:E34)</f>
        <v>92170</v>
      </c>
    </row>
    <row r="36" spans="4:5" ht="12.75">
      <c r="D36" s="2"/>
      <c r="E36" s="2"/>
    </row>
    <row r="37" spans="1:5" ht="12.75">
      <c r="A37" s="4" t="s">
        <v>235</v>
      </c>
      <c r="D37" s="2">
        <v>88</v>
      </c>
      <c r="E37" s="2">
        <v>126</v>
      </c>
    </row>
    <row r="38" spans="1:5" ht="12.75">
      <c r="A38" s="4" t="s">
        <v>52</v>
      </c>
      <c r="D38" s="2">
        <v>1459</v>
      </c>
      <c r="E38" s="2">
        <v>1460</v>
      </c>
    </row>
    <row r="39" spans="4:5" ht="12.75">
      <c r="D39" s="2"/>
      <c r="E39" s="2"/>
    </row>
    <row r="40" spans="1:5" ht="12.75">
      <c r="A40" s="4" t="s">
        <v>53</v>
      </c>
      <c r="D40" s="2"/>
      <c r="E40" s="2"/>
    </row>
    <row r="41" spans="2:5" ht="12.75">
      <c r="B41" t="s">
        <v>46</v>
      </c>
      <c r="D41" s="16">
        <v>3638</v>
      </c>
      <c r="E41" s="16">
        <v>956</v>
      </c>
    </row>
    <row r="42" spans="2:5" ht="12.75">
      <c r="B42" t="s">
        <v>54</v>
      </c>
      <c r="D42" s="7">
        <v>6663</v>
      </c>
      <c r="E42" s="7">
        <v>6663</v>
      </c>
    </row>
    <row r="43" spans="4:5" ht="12.75">
      <c r="D43" s="16">
        <f>SUM(D41:D42)</f>
        <v>10301</v>
      </c>
      <c r="E43" s="16">
        <f>SUM(E41:E42)</f>
        <v>7619</v>
      </c>
    </row>
    <row r="44" spans="4:5" ht="12.75">
      <c r="D44" s="2"/>
      <c r="E44" s="2"/>
    </row>
    <row r="45" spans="4:5" ht="13.5" thickBot="1">
      <c r="D45" s="19">
        <f>+D35+D37+D38+D43</f>
        <v>106243</v>
      </c>
      <c r="E45" s="19">
        <f>+E35+E37+E38+E43</f>
        <v>101375</v>
      </c>
    </row>
    <row r="46" spans="4:5" ht="12.75">
      <c r="D46" s="16"/>
      <c r="E46" s="16"/>
    </row>
    <row r="47" spans="1:5" ht="12.75">
      <c r="A47" t="s">
        <v>177</v>
      </c>
      <c r="D47" s="36">
        <f>+(D35-D13)/D33</f>
        <v>1.5228214424446458</v>
      </c>
      <c r="E47" s="36">
        <f>+(E35-E13)/E33</f>
        <v>1.4900585934329909</v>
      </c>
    </row>
    <row r="48" spans="4:5" ht="12.75">
      <c r="D48" s="36"/>
      <c r="E48" s="36"/>
    </row>
    <row r="49" spans="4:5" ht="12.75">
      <c r="D49" s="16"/>
      <c r="E49" s="16"/>
    </row>
    <row r="50" spans="1:5" ht="12.75">
      <c r="A50" s="4" t="s">
        <v>55</v>
      </c>
      <c r="D50" s="2"/>
      <c r="E50" s="2"/>
    </row>
    <row r="51" spans="1:5" ht="12.75">
      <c r="A51" s="4" t="s">
        <v>227</v>
      </c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</sheetData>
  <printOptions/>
  <pageMargins left="0.75" right="0.75" top="1" bottom="1" header="0.5" footer="0.5"/>
  <pageSetup fitToHeight="1" fitToWidth="1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64">
      <selection activeCell="A89" sqref="A89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67</v>
      </c>
    </row>
    <row r="4" spans="1:3" ht="12.75">
      <c r="A4" s="4" t="s">
        <v>224</v>
      </c>
      <c r="B4" s="13"/>
      <c r="C4" s="13"/>
    </row>
    <row r="5" spans="1:3" ht="12.75">
      <c r="A5" s="4" t="s">
        <v>149</v>
      </c>
      <c r="B5" s="13" t="s">
        <v>232</v>
      </c>
      <c r="C5" s="13" t="s">
        <v>197</v>
      </c>
    </row>
    <row r="6" spans="1:3" ht="12.75">
      <c r="A6" s="4"/>
      <c r="B6" s="12" t="s">
        <v>229</v>
      </c>
      <c r="C6" s="12" t="s">
        <v>196</v>
      </c>
    </row>
    <row r="7" spans="2:3" ht="12.75">
      <c r="B7" s="13" t="s">
        <v>11</v>
      </c>
      <c r="C7" s="13" t="s">
        <v>11</v>
      </c>
    </row>
    <row r="8" ht="12.75">
      <c r="A8" s="4" t="s">
        <v>155</v>
      </c>
    </row>
    <row r="9" spans="1:3" ht="12.75">
      <c r="A9" t="s">
        <v>68</v>
      </c>
      <c r="B9" s="2">
        <v>2388</v>
      </c>
      <c r="C9" s="2">
        <v>14538</v>
      </c>
    </row>
    <row r="10" spans="2:3" ht="12.75">
      <c r="B10" s="2"/>
      <c r="C10" s="2"/>
    </row>
    <row r="11" spans="1:3" ht="12.75">
      <c r="A11" s="4" t="s">
        <v>69</v>
      </c>
      <c r="B11" s="2"/>
      <c r="C11" s="2"/>
    </row>
    <row r="12" spans="1:3" ht="12.75">
      <c r="A12" t="s">
        <v>136</v>
      </c>
      <c r="B12" s="2">
        <v>1125</v>
      </c>
      <c r="C12" s="2">
        <v>4408</v>
      </c>
    </row>
    <row r="13" spans="1:3" ht="12.75">
      <c r="A13" t="s">
        <v>166</v>
      </c>
      <c r="B13" s="7">
        <v>-1103</v>
      </c>
      <c r="C13" s="7">
        <v>-45</v>
      </c>
    </row>
    <row r="14" spans="2:3" ht="12.75">
      <c r="B14" s="16"/>
      <c r="C14" s="16"/>
    </row>
    <row r="15" spans="1:3" ht="12.75">
      <c r="A15" t="s">
        <v>70</v>
      </c>
      <c r="B15" s="2">
        <f>SUM(B9:B13)</f>
        <v>2410</v>
      </c>
      <c r="C15" s="2">
        <f>SUM(C9:C13)</f>
        <v>18901</v>
      </c>
    </row>
    <row r="16" spans="2:3" ht="12.75">
      <c r="B16" s="2"/>
      <c r="C16" s="2"/>
    </row>
    <row r="17" spans="1:3" ht="12.75">
      <c r="A17" s="4" t="s">
        <v>71</v>
      </c>
      <c r="B17" s="2"/>
      <c r="C17" s="2"/>
    </row>
    <row r="18" spans="1:3" ht="12.75">
      <c r="A18" s="14" t="s">
        <v>19</v>
      </c>
      <c r="B18" s="2">
        <v>-7046</v>
      </c>
      <c r="C18" s="2">
        <v>18</v>
      </c>
    </row>
    <row r="19" spans="1:3" ht="12.75">
      <c r="A19" t="s">
        <v>42</v>
      </c>
      <c r="B19" s="2">
        <v>1696</v>
      </c>
      <c r="C19" s="2">
        <v>4755</v>
      </c>
    </row>
    <row r="20" spans="1:3" ht="12.75">
      <c r="A20" t="s">
        <v>45</v>
      </c>
      <c r="B20" s="7">
        <v>-2318</v>
      </c>
      <c r="C20" s="7">
        <v>-4028</v>
      </c>
    </row>
    <row r="21" spans="1:3" ht="12.75">
      <c r="A21" t="s">
        <v>156</v>
      </c>
      <c r="B21" s="2">
        <f>SUM(B15:B20)</f>
        <v>-5258</v>
      </c>
      <c r="C21" s="2">
        <f>SUM(C15:C20)</f>
        <v>19646</v>
      </c>
    </row>
    <row r="22" spans="2:3" ht="12.75">
      <c r="B22" s="2"/>
      <c r="C22" s="2"/>
    </row>
    <row r="23" spans="1:3" ht="12.75">
      <c r="A23" t="s">
        <v>12</v>
      </c>
      <c r="B23" s="2">
        <v>-683</v>
      </c>
      <c r="C23" s="2">
        <v>-3562</v>
      </c>
    </row>
    <row r="24" spans="1:3" ht="12.75">
      <c r="A24" t="s">
        <v>75</v>
      </c>
      <c r="B24" s="2">
        <v>-148</v>
      </c>
      <c r="C24" s="2">
        <v>-487</v>
      </c>
    </row>
    <row r="25" spans="1:3" ht="12.75">
      <c r="A25" t="s">
        <v>130</v>
      </c>
      <c r="B25" s="2">
        <v>73</v>
      </c>
      <c r="C25" s="2">
        <v>187</v>
      </c>
    </row>
    <row r="26" spans="1:3" ht="12.75">
      <c r="A26" s="4" t="s">
        <v>153</v>
      </c>
      <c r="B26" s="2"/>
      <c r="C26" s="2"/>
    </row>
    <row r="27" spans="1:3" ht="12.75">
      <c r="A27" s="4" t="s">
        <v>154</v>
      </c>
      <c r="B27" s="5">
        <f>SUM(B21:B25)</f>
        <v>-6016</v>
      </c>
      <c r="C27" s="5">
        <f>SUM(C21:C25)</f>
        <v>15784</v>
      </c>
    </row>
    <row r="28" spans="2:3" ht="12.75">
      <c r="B28" s="2"/>
      <c r="C28" s="2"/>
    </row>
    <row r="29" spans="1:3" ht="12.75">
      <c r="A29" s="4" t="s">
        <v>209</v>
      </c>
      <c r="B29" s="2"/>
      <c r="C29" s="2"/>
    </row>
    <row r="30" spans="1:3" ht="12.75">
      <c r="A30" t="s">
        <v>211</v>
      </c>
      <c r="B30" s="2">
        <v>6050</v>
      </c>
      <c r="C30" s="2">
        <v>416</v>
      </c>
    </row>
    <row r="31" spans="1:3" ht="12.75">
      <c r="A31" t="s">
        <v>145</v>
      </c>
      <c r="B31" s="2">
        <v>0</v>
      </c>
      <c r="C31" s="2">
        <v>-14388</v>
      </c>
    </row>
    <row r="32" spans="1:3" ht="12.75">
      <c r="A32" t="s">
        <v>179</v>
      </c>
      <c r="B32" s="2">
        <v>0</v>
      </c>
      <c r="C32" s="2">
        <v>-661</v>
      </c>
    </row>
    <row r="33" spans="1:3" ht="12.75">
      <c r="A33" t="s">
        <v>183</v>
      </c>
      <c r="B33" s="2">
        <v>0</v>
      </c>
      <c r="C33" s="2">
        <v>0</v>
      </c>
    </row>
    <row r="34" spans="1:3" ht="12.75">
      <c r="A34" t="s">
        <v>200</v>
      </c>
      <c r="B34" s="2">
        <v>0</v>
      </c>
      <c r="C34" s="2">
        <v>21</v>
      </c>
    </row>
    <row r="35" spans="1:3" ht="12.75">
      <c r="A35" t="s">
        <v>146</v>
      </c>
      <c r="B35" s="2">
        <v>0</v>
      </c>
      <c r="C35" s="2">
        <v>732</v>
      </c>
    </row>
    <row r="36" spans="2:3" ht="12.75">
      <c r="B36" s="2"/>
      <c r="C36" s="2"/>
    </row>
    <row r="37" spans="1:3" ht="12.75">
      <c r="A37" s="4" t="s">
        <v>153</v>
      </c>
      <c r="B37" s="2"/>
      <c r="C37" s="2"/>
    </row>
    <row r="38" spans="1:3" ht="12.75">
      <c r="A38" s="4" t="s">
        <v>208</v>
      </c>
      <c r="B38" s="5">
        <f>SUM(B30:B37)</f>
        <v>6050</v>
      </c>
      <c r="C38" s="5">
        <f>SUM(C30:C37)</f>
        <v>-13880</v>
      </c>
    </row>
    <row r="39" spans="2:3" ht="12.75">
      <c r="B39" s="16"/>
      <c r="C39" s="16"/>
    </row>
    <row r="40" spans="1:3" ht="12.75">
      <c r="A40" s="4" t="s">
        <v>152</v>
      </c>
      <c r="B40" s="2"/>
      <c r="C40" s="2"/>
    </row>
    <row r="41" spans="1:3" ht="12.75">
      <c r="A41" s="14" t="s">
        <v>147</v>
      </c>
      <c r="B41" s="2">
        <v>2800</v>
      </c>
      <c r="C41" s="2">
        <v>8991</v>
      </c>
    </row>
    <row r="42" spans="1:3" ht="12.75">
      <c r="A42" s="14" t="s">
        <v>165</v>
      </c>
      <c r="B42" s="2">
        <v>-122</v>
      </c>
      <c r="C42" s="2">
        <v>-400</v>
      </c>
    </row>
    <row r="43" spans="1:3" ht="12.75">
      <c r="A43" s="14" t="s">
        <v>75</v>
      </c>
      <c r="B43" s="2">
        <v>0</v>
      </c>
      <c r="C43" s="2">
        <v>-72</v>
      </c>
    </row>
    <row r="44" spans="1:3" ht="12.75">
      <c r="A44" s="14" t="s">
        <v>76</v>
      </c>
      <c r="B44" s="2">
        <v>180</v>
      </c>
      <c r="C44" s="2">
        <v>346</v>
      </c>
    </row>
    <row r="45" spans="1:3" ht="12.75">
      <c r="A45" s="14" t="s">
        <v>148</v>
      </c>
      <c r="B45" s="2">
        <v>0</v>
      </c>
      <c r="C45" s="2">
        <v>-1891</v>
      </c>
    </row>
    <row r="46" spans="1:3" ht="12.75">
      <c r="A46" s="14" t="s">
        <v>77</v>
      </c>
      <c r="B46" s="2">
        <v>-83</v>
      </c>
      <c r="C46" s="2">
        <v>-235</v>
      </c>
    </row>
    <row r="47" spans="1:3" ht="12.75">
      <c r="A47" s="14"/>
      <c r="B47" s="2"/>
      <c r="C47" s="2"/>
    </row>
    <row r="48" spans="1:3" ht="12.75">
      <c r="A48" s="4" t="s">
        <v>153</v>
      </c>
      <c r="B48" s="2"/>
      <c r="C48" s="2"/>
    </row>
    <row r="49" spans="1:3" ht="12.75">
      <c r="A49" s="4" t="s">
        <v>210</v>
      </c>
      <c r="B49" s="5">
        <f>SUM(B41:B46)</f>
        <v>2775</v>
      </c>
      <c r="C49" s="5">
        <f>SUM(C41:C46)</f>
        <v>6739</v>
      </c>
    </row>
    <row r="50" spans="2:3" ht="12.75">
      <c r="B50" s="2"/>
      <c r="C50" s="2"/>
    </row>
    <row r="51" spans="1:3" ht="12.75">
      <c r="A51" t="s">
        <v>72</v>
      </c>
      <c r="B51" s="2">
        <f>+B27+B38+B49</f>
        <v>2809</v>
      </c>
      <c r="C51" s="2">
        <f>+C27+C38+C49</f>
        <v>8643</v>
      </c>
    </row>
    <row r="52" spans="2:3" ht="12.75">
      <c r="B52" s="2"/>
      <c r="C52" s="2"/>
    </row>
    <row r="53" spans="1:3" ht="12.75">
      <c r="A53" t="s">
        <v>261</v>
      </c>
      <c r="B53" s="2">
        <v>17407</v>
      </c>
      <c r="C53" s="2">
        <v>8764</v>
      </c>
    </row>
    <row r="54" spans="1:3" ht="12.75">
      <c r="A54" t="s">
        <v>262</v>
      </c>
      <c r="B54" s="29">
        <f>SUM(B51:B53)</f>
        <v>20216</v>
      </c>
      <c r="C54" s="29">
        <f>SUM(C51:C53)</f>
        <v>17407</v>
      </c>
    </row>
    <row r="55" spans="2:3" ht="12.75">
      <c r="B55" s="2"/>
      <c r="C55" s="2"/>
    </row>
    <row r="56" spans="1:3" ht="12.75">
      <c r="A56" s="4" t="s">
        <v>263</v>
      </c>
      <c r="B56" s="2"/>
      <c r="C56" s="2"/>
    </row>
    <row r="57" spans="1:3" ht="12.75">
      <c r="A57" t="s">
        <v>134</v>
      </c>
      <c r="B57" s="2">
        <v>9007</v>
      </c>
      <c r="C57" s="2">
        <v>5057</v>
      </c>
    </row>
    <row r="58" spans="1:3" ht="12.75">
      <c r="A58" t="s">
        <v>180</v>
      </c>
      <c r="B58" s="2">
        <v>11209</v>
      </c>
      <c r="C58" s="2">
        <v>12362</v>
      </c>
    </row>
    <row r="59" spans="1:3" ht="12.75">
      <c r="A59" t="s">
        <v>135</v>
      </c>
      <c r="B59" s="2">
        <v>0</v>
      </c>
      <c r="C59" s="2">
        <v>-12</v>
      </c>
    </row>
    <row r="60" spans="2:3" ht="12.75">
      <c r="B60" s="5">
        <f>SUM(B57:B59)</f>
        <v>20216</v>
      </c>
      <c r="C60" s="5">
        <f>SUM(C57:C59)</f>
        <v>17407</v>
      </c>
    </row>
    <row r="61" spans="2:3" ht="12.75">
      <c r="B61" s="2"/>
      <c r="C61" s="2"/>
    </row>
    <row r="62" ht="12.75">
      <c r="A62" s="4" t="s">
        <v>73</v>
      </c>
    </row>
    <row r="63" ht="12.75">
      <c r="A63" s="4" t="s">
        <v>227</v>
      </c>
    </row>
    <row r="66" spans="1:3" ht="12.75">
      <c r="A66" s="21"/>
      <c r="B66" s="22"/>
      <c r="C66" s="22"/>
    </row>
    <row r="67" spans="2:4" ht="12.75">
      <c r="B67" s="2"/>
      <c r="C67" s="2"/>
      <c r="D67" s="2"/>
    </row>
    <row r="68" spans="2:4" ht="12.75">
      <c r="B68" s="2"/>
      <c r="C68" s="2"/>
      <c r="D68" s="2"/>
    </row>
  </sheetData>
  <printOptions/>
  <pageMargins left="0.75" right="0.75" top="1" bottom="1" header="0.5" footer="0.5"/>
  <pageSetup fitToHeight="1" fitToWidth="1" orientation="portrait" scale="8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223">
      <selection activeCell="F235" sqref="F235"/>
    </sheetView>
  </sheetViews>
  <sheetFormatPr defaultColWidth="9.140625" defaultRowHeight="12.75"/>
  <cols>
    <col min="1" max="1" width="4.00390625" style="8" customWidth="1"/>
    <col min="2" max="2" width="9.7109375" style="0" bestFit="1" customWidth="1"/>
    <col min="3" max="3" width="10.7109375" style="0" customWidth="1"/>
    <col min="4" max="4" width="9.8515625" style="0" customWidth="1"/>
    <col min="5" max="5" width="10.140625" style="0" bestFit="1" customWidth="1"/>
    <col min="6" max="6" width="11.421875" style="0" customWidth="1"/>
    <col min="7" max="7" width="9.8515625" style="0" customWidth="1"/>
    <col min="8" max="8" width="17.140625" style="0" customWidth="1"/>
  </cols>
  <sheetData>
    <row r="1" ht="12.75">
      <c r="A1" s="8" t="s">
        <v>0</v>
      </c>
    </row>
    <row r="2" ht="12.75">
      <c r="A2" s="8" t="s">
        <v>95</v>
      </c>
    </row>
    <row r="4" spans="1:2" ht="12.75">
      <c r="A4" s="8" t="s">
        <v>105</v>
      </c>
      <c r="B4" s="4" t="s">
        <v>164</v>
      </c>
    </row>
    <row r="5" ht="12.75">
      <c r="B5" t="s">
        <v>187</v>
      </c>
    </row>
    <row r="6" ht="12.75">
      <c r="B6" t="s">
        <v>186</v>
      </c>
    </row>
    <row r="8" ht="12.75">
      <c r="B8" t="s">
        <v>188</v>
      </c>
    </row>
    <row r="9" ht="12.75">
      <c r="B9" t="s">
        <v>236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237</v>
      </c>
      <c r="C13" s="4"/>
      <c r="D13" s="4"/>
      <c r="E13" s="4"/>
      <c r="F13" s="4"/>
      <c r="G13" s="4"/>
      <c r="H13" s="4"/>
      <c r="I13" s="4"/>
    </row>
    <row r="15" spans="1:2" ht="12.75">
      <c r="A15" s="8" t="s">
        <v>106</v>
      </c>
      <c r="B15" s="4" t="s">
        <v>89</v>
      </c>
    </row>
    <row r="16" ht="12.75">
      <c r="B16" t="s">
        <v>90</v>
      </c>
    </row>
    <row r="17" ht="12.75">
      <c r="B17" t="s">
        <v>238</v>
      </c>
    </row>
    <row r="19" spans="1:2" ht="12.75">
      <c r="A19" s="8" t="s">
        <v>107</v>
      </c>
      <c r="B19" s="4" t="s">
        <v>87</v>
      </c>
    </row>
    <row r="20" ht="12.75">
      <c r="B20" t="s">
        <v>103</v>
      </c>
    </row>
    <row r="21" ht="12.75">
      <c r="B21" t="s">
        <v>104</v>
      </c>
    </row>
    <row r="23" spans="1:2" ht="12.75">
      <c r="A23" s="33" t="s">
        <v>108</v>
      </c>
      <c r="B23" s="4" t="s">
        <v>91</v>
      </c>
    </row>
    <row r="24" spans="1:2" s="14" customFormat="1" ht="12.75">
      <c r="A24" s="26"/>
      <c r="B24" s="14" t="s">
        <v>167</v>
      </c>
    </row>
    <row r="25" spans="1:2" s="14" customFormat="1" ht="12.75">
      <c r="A25" s="26"/>
      <c r="B25" s="14" t="s">
        <v>168</v>
      </c>
    </row>
    <row r="26" s="14" customFormat="1" ht="12.75">
      <c r="A26" s="26"/>
    </row>
    <row r="27" spans="1:2" ht="12.75">
      <c r="A27" s="8" t="s">
        <v>109</v>
      </c>
      <c r="B27" s="4" t="s">
        <v>92</v>
      </c>
    </row>
    <row r="28" ht="12.75">
      <c r="B28" t="s">
        <v>93</v>
      </c>
    </row>
    <row r="29" ht="12.75">
      <c r="B29" t="s">
        <v>94</v>
      </c>
    </row>
    <row r="31" spans="1:2" ht="12.75">
      <c r="A31" s="8" t="s">
        <v>110</v>
      </c>
      <c r="B31" s="4" t="s">
        <v>27</v>
      </c>
    </row>
    <row r="32" ht="12.75">
      <c r="B32" s="14" t="s">
        <v>239</v>
      </c>
    </row>
    <row r="33" ht="12.75">
      <c r="B33" s="14" t="s">
        <v>240</v>
      </c>
    </row>
    <row r="35" spans="1:8" ht="12.75">
      <c r="A35" s="8" t="s">
        <v>111</v>
      </c>
      <c r="B35" s="4" t="s">
        <v>74</v>
      </c>
      <c r="G35" s="53"/>
      <c r="H35" s="53"/>
    </row>
    <row r="36" spans="2:8" ht="12.75">
      <c r="B36" t="s">
        <v>241</v>
      </c>
      <c r="G36" s="45"/>
      <c r="H36" s="46"/>
    </row>
    <row r="38" spans="5:8" ht="12.75">
      <c r="E38" s="1"/>
      <c r="F38" s="1"/>
      <c r="G38" s="1"/>
      <c r="H38" s="1"/>
    </row>
    <row r="41" ht="12.75">
      <c r="A41" s="8" t="s">
        <v>0</v>
      </c>
    </row>
    <row r="42" ht="12.75">
      <c r="A42" s="8" t="s">
        <v>95</v>
      </c>
    </row>
    <row r="44" spans="1:2" ht="12.75">
      <c r="A44" s="8" t="s">
        <v>112</v>
      </c>
      <c r="B44" s="4" t="s">
        <v>20</v>
      </c>
    </row>
    <row r="45" ht="12.75">
      <c r="B45" t="s">
        <v>21</v>
      </c>
    </row>
    <row r="46" ht="12.75">
      <c r="B46" t="s">
        <v>131</v>
      </c>
    </row>
    <row r="48" spans="7:8" ht="12.75">
      <c r="G48" s="53"/>
      <c r="H48" s="53"/>
    </row>
    <row r="49" spans="2:8" ht="12.75">
      <c r="B49" s="4" t="s">
        <v>65</v>
      </c>
      <c r="E49" s="53" t="s">
        <v>24</v>
      </c>
      <c r="F49" s="53"/>
      <c r="G49" s="53" t="s">
        <v>57</v>
      </c>
      <c r="H49" s="53"/>
    </row>
    <row r="50" spans="2:8" ht="12.75">
      <c r="B50" s="31" t="s">
        <v>242</v>
      </c>
      <c r="E50">
        <v>2004</v>
      </c>
      <c r="F50">
        <v>2003</v>
      </c>
      <c r="G50">
        <v>2004</v>
      </c>
      <c r="H50">
        <v>2003</v>
      </c>
    </row>
    <row r="51" spans="5:8" ht="12.75">
      <c r="E51" s="1" t="s">
        <v>11</v>
      </c>
      <c r="F51" s="1" t="s">
        <v>11</v>
      </c>
      <c r="G51" s="1" t="s">
        <v>11</v>
      </c>
      <c r="H51" s="1" t="s">
        <v>11</v>
      </c>
    </row>
    <row r="53" spans="2:8" ht="12.75">
      <c r="B53" t="s">
        <v>22</v>
      </c>
      <c r="E53" s="2">
        <v>12173</v>
      </c>
      <c r="F53" s="2">
        <v>8778</v>
      </c>
      <c r="G53" s="25">
        <v>2765</v>
      </c>
      <c r="H53" s="25">
        <v>2040</v>
      </c>
    </row>
    <row r="54" spans="2:8" ht="12.75">
      <c r="B54" t="s">
        <v>23</v>
      </c>
      <c r="E54" s="2">
        <v>2494</v>
      </c>
      <c r="F54" s="2">
        <v>4374</v>
      </c>
      <c r="G54" s="25">
        <v>-468</v>
      </c>
      <c r="H54" s="25">
        <v>286</v>
      </c>
    </row>
    <row r="55" spans="2:8" ht="12.75">
      <c r="B55" t="s">
        <v>184</v>
      </c>
      <c r="E55" s="7">
        <v>0</v>
      </c>
      <c r="F55" s="27">
        <v>0</v>
      </c>
      <c r="G55" s="27">
        <v>103</v>
      </c>
      <c r="H55" s="27">
        <v>41</v>
      </c>
    </row>
    <row r="56" spans="5:8" ht="12.75">
      <c r="E56" s="16">
        <f>SUM(E53:E55)</f>
        <v>14667</v>
      </c>
      <c r="F56" s="28">
        <f>SUM(F53:F55)</f>
        <v>13152</v>
      </c>
      <c r="G56" s="28">
        <f>SUM(G53:G55)</f>
        <v>2400</v>
      </c>
      <c r="H56" s="28">
        <f>SUM(H53:H55)</f>
        <v>2367</v>
      </c>
    </row>
    <row r="57" spans="2:6" ht="12.75">
      <c r="B57" t="s">
        <v>26</v>
      </c>
      <c r="E57" s="30">
        <v>0</v>
      </c>
      <c r="F57" s="27">
        <v>0</v>
      </c>
    </row>
    <row r="58" spans="2:6" ht="12.75">
      <c r="B58" t="s">
        <v>24</v>
      </c>
      <c r="E58" s="5">
        <f>SUM(E56:E57)</f>
        <v>14667</v>
      </c>
      <c r="F58" s="5">
        <f>SUM(F56:F57)</f>
        <v>13152</v>
      </c>
    </row>
    <row r="59" spans="5:6" ht="12.75">
      <c r="E59" s="16"/>
      <c r="F59" s="16"/>
    </row>
    <row r="60" spans="2:8" ht="12.75">
      <c r="B60" t="s">
        <v>212</v>
      </c>
      <c r="E60" s="16"/>
      <c r="F60" s="16"/>
      <c r="G60" s="27">
        <v>-18</v>
      </c>
      <c r="H60" s="27">
        <v>0</v>
      </c>
    </row>
    <row r="61" spans="5:8" ht="12.75">
      <c r="E61" s="16"/>
      <c r="F61" s="16"/>
      <c r="G61" s="28"/>
      <c r="H61" s="28"/>
    </row>
    <row r="62" spans="2:8" ht="12.75">
      <c r="B62" t="s">
        <v>57</v>
      </c>
      <c r="E62" s="16"/>
      <c r="F62" s="16"/>
      <c r="G62" s="28">
        <f>SUM(G56:G60)</f>
        <v>2382</v>
      </c>
      <c r="H62" s="28">
        <f>SUM(H56:H60)</f>
        <v>2367</v>
      </c>
    </row>
    <row r="63" spans="2:8" ht="12.75">
      <c r="B63" s="14" t="s">
        <v>58</v>
      </c>
      <c r="C63" s="4"/>
      <c r="D63" s="4"/>
      <c r="E63" s="32"/>
      <c r="F63" s="32"/>
      <c r="G63" s="28">
        <v>-148</v>
      </c>
      <c r="H63" s="28">
        <v>-290</v>
      </c>
    </row>
    <row r="64" spans="2:8" ht="12.75">
      <c r="B64" s="14" t="s">
        <v>59</v>
      </c>
      <c r="C64" s="4"/>
      <c r="D64" s="4"/>
      <c r="E64" s="32"/>
      <c r="F64" s="32"/>
      <c r="G64" s="28">
        <v>73</v>
      </c>
      <c r="H64" s="28">
        <v>31</v>
      </c>
    </row>
    <row r="65" spans="2:8" ht="12.75">
      <c r="B65" t="s">
        <v>60</v>
      </c>
      <c r="E65" s="16"/>
      <c r="F65" s="16"/>
      <c r="G65" s="28">
        <v>82</v>
      </c>
      <c r="H65" s="28">
        <v>175</v>
      </c>
    </row>
    <row r="66" spans="2:8" ht="12.75">
      <c r="B66" t="s">
        <v>25</v>
      </c>
      <c r="E66" s="16"/>
      <c r="F66" s="16"/>
      <c r="G66" s="29">
        <f>SUM(G61:G65)</f>
        <v>2389</v>
      </c>
      <c r="H66" s="29">
        <f>SUM(H61:H65)</f>
        <v>2283</v>
      </c>
    </row>
    <row r="68" spans="1:2" ht="12.75">
      <c r="A68" s="8" t="s">
        <v>113</v>
      </c>
      <c r="B68" s="4" t="s">
        <v>16</v>
      </c>
    </row>
    <row r="69" ht="12.75">
      <c r="B69" t="s">
        <v>17</v>
      </c>
    </row>
    <row r="70" ht="12.75">
      <c r="B70" t="s">
        <v>18</v>
      </c>
    </row>
    <row r="72" spans="1:2" ht="12.75">
      <c r="A72" s="8" t="s">
        <v>114</v>
      </c>
      <c r="B72" s="4" t="s">
        <v>96</v>
      </c>
    </row>
    <row r="73" ht="12.75">
      <c r="B73" t="s">
        <v>132</v>
      </c>
    </row>
    <row r="74" ht="12.75">
      <c r="B74" t="s">
        <v>243</v>
      </c>
    </row>
    <row r="75" ht="12.75">
      <c r="B75" t="s">
        <v>133</v>
      </c>
    </row>
    <row r="77" spans="1:2" ht="12.75">
      <c r="A77" s="8" t="s">
        <v>115</v>
      </c>
      <c r="B77" s="4" t="s">
        <v>85</v>
      </c>
    </row>
    <row r="78" ht="12.75">
      <c r="B78" t="s">
        <v>86</v>
      </c>
    </row>
    <row r="80" spans="1:2" ht="12.75">
      <c r="A80" s="8" t="s">
        <v>116</v>
      </c>
      <c r="B80" s="4" t="s">
        <v>88</v>
      </c>
    </row>
    <row r="81" ht="12.75">
      <c r="B81" t="s">
        <v>141</v>
      </c>
    </row>
    <row r="82" ht="12.75">
      <c r="B82" t="s">
        <v>223</v>
      </c>
    </row>
    <row r="83" ht="12.75">
      <c r="B83" t="s">
        <v>192</v>
      </c>
    </row>
    <row r="84" ht="12.75">
      <c r="B84" s="4"/>
    </row>
    <row r="86" ht="12.75">
      <c r="B86" s="14"/>
    </row>
    <row r="87" ht="12.75">
      <c r="B87" s="14"/>
    </row>
    <row r="88" ht="12.75">
      <c r="B88" s="14"/>
    </row>
    <row r="90" ht="12.75">
      <c r="A90" s="8" t="s">
        <v>0</v>
      </c>
    </row>
    <row r="91" ht="12.75">
      <c r="A91" s="8" t="s">
        <v>264</v>
      </c>
    </row>
    <row r="93" spans="1:2" ht="12.75">
      <c r="A93" s="8" t="s">
        <v>117</v>
      </c>
      <c r="B93" s="4" t="s">
        <v>28</v>
      </c>
    </row>
    <row r="94" ht="12.75">
      <c r="B94" s="14" t="s">
        <v>266</v>
      </c>
    </row>
    <row r="95" ht="12.75">
      <c r="B95" s="14" t="s">
        <v>244</v>
      </c>
    </row>
    <row r="96" ht="12.75">
      <c r="B96" s="14"/>
    </row>
    <row r="97" ht="12.75">
      <c r="B97" s="14" t="s">
        <v>245</v>
      </c>
    </row>
    <row r="98" ht="12.75">
      <c r="B98" s="14" t="s">
        <v>260</v>
      </c>
    </row>
    <row r="99" ht="12.75">
      <c r="B99" s="14"/>
    </row>
    <row r="101" spans="1:2" ht="12.75">
      <c r="A101" s="8" t="s">
        <v>118</v>
      </c>
      <c r="B101" s="4" t="s">
        <v>29</v>
      </c>
    </row>
    <row r="102" ht="12.75">
      <c r="B102" s="14" t="s">
        <v>246</v>
      </c>
    </row>
    <row r="103" ht="12.75">
      <c r="B103" s="14" t="s">
        <v>259</v>
      </c>
    </row>
    <row r="104" ht="12.75">
      <c r="B104" s="14"/>
    </row>
    <row r="105" ht="12.75">
      <c r="B105" s="14"/>
    </row>
    <row r="106" spans="1:2" ht="12.75">
      <c r="A106" s="8" t="s">
        <v>119</v>
      </c>
      <c r="B106" s="4" t="s">
        <v>142</v>
      </c>
    </row>
    <row r="107" ht="12.75">
      <c r="B107" s="14" t="s">
        <v>194</v>
      </c>
    </row>
    <row r="108" ht="12.75">
      <c r="B108" s="14" t="s">
        <v>267</v>
      </c>
    </row>
    <row r="109" ht="12.75">
      <c r="B109" s="14" t="s">
        <v>268</v>
      </c>
    </row>
    <row r="110" ht="12.75">
      <c r="B110" s="14" t="s">
        <v>269</v>
      </c>
    </row>
    <row r="111" ht="12.75">
      <c r="B111" s="14"/>
    </row>
    <row r="112" spans="1:2" ht="12.75">
      <c r="A112" s="8" t="s">
        <v>120</v>
      </c>
      <c r="B112" s="4" t="s">
        <v>98</v>
      </c>
    </row>
    <row r="113" ht="12.75">
      <c r="B113" t="s">
        <v>99</v>
      </c>
    </row>
    <row r="115" spans="1:8" ht="12.75">
      <c r="A115" s="8" t="s">
        <v>121</v>
      </c>
      <c r="B115" s="4" t="s">
        <v>35</v>
      </c>
      <c r="E115" s="53" t="s">
        <v>65</v>
      </c>
      <c r="F115" s="53"/>
      <c r="G115" s="53" t="s">
        <v>65</v>
      </c>
      <c r="H115" s="53"/>
    </row>
    <row r="116" spans="5:8" ht="12.75">
      <c r="E116" s="57" t="s">
        <v>242</v>
      </c>
      <c r="F116" s="57"/>
      <c r="G116" s="57" t="s">
        <v>242</v>
      </c>
      <c r="H116" s="57"/>
    </row>
    <row r="117" spans="5:8" ht="12.75">
      <c r="E117">
        <v>2004</v>
      </c>
      <c r="F117">
        <v>2003</v>
      </c>
      <c r="G117">
        <v>2004</v>
      </c>
      <c r="H117">
        <v>2003</v>
      </c>
    </row>
    <row r="118" spans="5:8" ht="12.75">
      <c r="E118" s="1" t="s">
        <v>11</v>
      </c>
      <c r="F118" s="1" t="s">
        <v>11</v>
      </c>
      <c r="G118" s="1" t="s">
        <v>11</v>
      </c>
      <c r="H118" s="1" t="s">
        <v>11</v>
      </c>
    </row>
    <row r="119" spans="2:8" ht="12.75">
      <c r="B119" t="s">
        <v>160</v>
      </c>
      <c r="E119" s="2"/>
      <c r="F119" s="2"/>
      <c r="G119" s="2"/>
      <c r="H119" s="2"/>
    </row>
    <row r="120" spans="2:8" ht="12.75">
      <c r="B120" s="24" t="s">
        <v>161</v>
      </c>
      <c r="E120" s="2">
        <v>312</v>
      </c>
      <c r="F120" s="2">
        <v>593</v>
      </c>
      <c r="G120" s="2">
        <v>312</v>
      </c>
      <c r="H120" s="2">
        <v>593</v>
      </c>
    </row>
    <row r="121" spans="2:9" ht="12.75">
      <c r="B121" s="24" t="s">
        <v>206</v>
      </c>
      <c r="E121" s="7">
        <v>0</v>
      </c>
      <c r="F121" s="7">
        <v>0</v>
      </c>
      <c r="G121" s="7">
        <v>0</v>
      </c>
      <c r="H121" s="7">
        <v>0</v>
      </c>
      <c r="I121" s="2"/>
    </row>
    <row r="122" spans="5:8" ht="12.75">
      <c r="E122" s="5">
        <f>SUM(E120:E121)</f>
        <v>312</v>
      </c>
      <c r="F122" s="5">
        <f>SUM(F120:F121)</f>
        <v>593</v>
      </c>
      <c r="G122" s="5">
        <f>SUM(G120:G121)</f>
        <v>312</v>
      </c>
      <c r="H122" s="5">
        <f>SUM(H120:H121)</f>
        <v>593</v>
      </c>
    </row>
    <row r="123" spans="5:8" ht="12.75">
      <c r="E123" s="2"/>
      <c r="F123" s="2"/>
      <c r="G123" s="2"/>
      <c r="H123" s="2"/>
    </row>
    <row r="124" spans="2:8" ht="12.75">
      <c r="B124" t="s">
        <v>159</v>
      </c>
      <c r="E124" s="16">
        <v>0</v>
      </c>
      <c r="F124" s="16">
        <v>0</v>
      </c>
      <c r="G124" s="16">
        <v>0</v>
      </c>
      <c r="H124" s="16">
        <v>0</v>
      </c>
    </row>
    <row r="125" spans="5:8" ht="12.75">
      <c r="E125" s="2"/>
      <c r="F125" s="2"/>
      <c r="G125" s="2"/>
      <c r="H125" s="2"/>
    </row>
    <row r="126" spans="2:8" ht="12.75">
      <c r="B126" s="14" t="s">
        <v>36</v>
      </c>
      <c r="E126" s="2"/>
      <c r="F126" s="2"/>
      <c r="G126" s="2"/>
      <c r="H126" s="2"/>
    </row>
    <row r="127" spans="2:8" ht="12.75">
      <c r="B127" s="14" t="s">
        <v>37</v>
      </c>
      <c r="E127" s="2">
        <v>32</v>
      </c>
      <c r="F127" s="2">
        <v>49</v>
      </c>
      <c r="G127" s="2">
        <v>32</v>
      </c>
      <c r="H127" s="2">
        <v>49</v>
      </c>
    </row>
    <row r="128" spans="5:8" ht="12.75">
      <c r="E128" s="5">
        <f>SUM(E122:E127)</f>
        <v>344</v>
      </c>
      <c r="F128" s="5">
        <f>SUM(F122:F127)</f>
        <v>642</v>
      </c>
      <c r="G128" s="5">
        <f>SUM(G122:G127)</f>
        <v>344</v>
      </c>
      <c r="H128" s="5">
        <f>SUM(H122:H127)</f>
        <v>642</v>
      </c>
    </row>
    <row r="129" spans="5:8" ht="12.75">
      <c r="E129" s="16"/>
      <c r="F129" s="16"/>
      <c r="G129" s="16"/>
      <c r="H129" s="16"/>
    </row>
    <row r="130" ht="12.75">
      <c r="B130" t="s">
        <v>278</v>
      </c>
    </row>
    <row r="131" ht="12.75">
      <c r="B131" t="s">
        <v>277</v>
      </c>
    </row>
    <row r="133" spans="1:2" ht="12.75">
      <c r="A133" s="8" t="s">
        <v>122</v>
      </c>
      <c r="B133" s="4" t="s">
        <v>78</v>
      </c>
    </row>
    <row r="134" ht="12.75">
      <c r="B134" t="s">
        <v>181</v>
      </c>
    </row>
    <row r="136" spans="1:2" ht="12.75">
      <c r="A136" s="8" t="s">
        <v>123</v>
      </c>
      <c r="B136" s="4" t="s">
        <v>137</v>
      </c>
    </row>
    <row r="137" ht="12.75">
      <c r="B137" t="s">
        <v>182</v>
      </c>
    </row>
    <row r="138" ht="12.75">
      <c r="B138" t="s">
        <v>79</v>
      </c>
    </row>
    <row r="140" ht="12.75">
      <c r="A140" s="8" t="s">
        <v>0</v>
      </c>
    </row>
    <row r="141" ht="12.75">
      <c r="A141" s="8" t="s">
        <v>264</v>
      </c>
    </row>
    <row r="143" spans="1:2" ht="12.75">
      <c r="A143" s="8" t="s">
        <v>124</v>
      </c>
      <c r="B143" s="4" t="s">
        <v>80</v>
      </c>
    </row>
    <row r="144" s="14" customFormat="1" ht="12.75">
      <c r="A144" s="26"/>
    </row>
    <row r="145" ht="12.75">
      <c r="B145" t="s">
        <v>191</v>
      </c>
    </row>
    <row r="146" ht="12.75">
      <c r="B146" t="s">
        <v>192</v>
      </c>
    </row>
    <row r="147" ht="14.25" customHeight="1"/>
    <row r="149" spans="1:2" ht="12.75">
      <c r="A149" s="8" t="s">
        <v>125</v>
      </c>
      <c r="B149" s="4" t="s">
        <v>81</v>
      </c>
    </row>
    <row r="150" spans="5:8" ht="12.75">
      <c r="E150" s="15"/>
      <c r="F150" s="15"/>
      <c r="G150" s="15" t="s">
        <v>247</v>
      </c>
      <c r="H150" s="15" t="s">
        <v>198</v>
      </c>
    </row>
    <row r="151" spans="2:8" ht="12.75">
      <c r="B151" s="4" t="s">
        <v>30</v>
      </c>
      <c r="E151" s="13"/>
      <c r="F151" s="13"/>
      <c r="G151" s="13" t="s">
        <v>11</v>
      </c>
      <c r="H151" s="13" t="s">
        <v>11</v>
      </c>
    </row>
    <row r="152" spans="2:8" ht="12.75">
      <c r="B152" t="s">
        <v>185</v>
      </c>
      <c r="E152" s="2"/>
      <c r="F152" s="2"/>
      <c r="G152" s="2">
        <v>0</v>
      </c>
      <c r="H152" s="2">
        <v>12</v>
      </c>
    </row>
    <row r="153" spans="2:8" ht="12.75">
      <c r="B153" t="s">
        <v>157</v>
      </c>
      <c r="E153" s="2"/>
      <c r="F153" s="2"/>
      <c r="G153" s="2">
        <v>16833</v>
      </c>
      <c r="H153" s="2">
        <v>16217</v>
      </c>
    </row>
    <row r="154" spans="2:8" ht="12.75">
      <c r="B154" t="s">
        <v>83</v>
      </c>
      <c r="E154" s="2"/>
      <c r="F154" s="2"/>
      <c r="G154" s="2">
        <v>170</v>
      </c>
      <c r="H154" s="2">
        <v>254</v>
      </c>
    </row>
    <row r="155" spans="2:8" ht="12.75">
      <c r="B155" t="s">
        <v>158</v>
      </c>
      <c r="E155" s="2"/>
      <c r="F155" s="2"/>
      <c r="G155" s="2">
        <v>0</v>
      </c>
      <c r="H155" s="2">
        <v>0</v>
      </c>
    </row>
    <row r="156" spans="2:8" ht="12.75">
      <c r="B156" t="s">
        <v>82</v>
      </c>
      <c r="E156" s="2"/>
      <c r="F156" s="2"/>
      <c r="G156" s="2">
        <v>416</v>
      </c>
      <c r="H156" s="2">
        <v>416</v>
      </c>
    </row>
    <row r="157" spans="7:8" ht="12.75">
      <c r="G157" s="5">
        <f>SUM(G152:G156)</f>
        <v>17419</v>
      </c>
      <c r="H157" s="5">
        <f>SUM(H152:H156)</f>
        <v>16899</v>
      </c>
    </row>
    <row r="158" spans="2:8" ht="12.75">
      <c r="B158" s="4" t="s">
        <v>31</v>
      </c>
      <c r="G158" s="2"/>
      <c r="H158" s="2"/>
    </row>
    <row r="159" spans="2:8" ht="12.75">
      <c r="B159" t="s">
        <v>83</v>
      </c>
      <c r="G159" s="2">
        <v>478</v>
      </c>
      <c r="H159" s="2">
        <v>478</v>
      </c>
    </row>
    <row r="160" spans="2:8" ht="12.75">
      <c r="B160" t="s">
        <v>82</v>
      </c>
      <c r="G160" s="2">
        <v>3160</v>
      </c>
      <c r="H160" s="2">
        <v>478</v>
      </c>
    </row>
    <row r="161" spans="7:8" ht="12.75">
      <c r="G161" s="5">
        <f>SUM(G159:G160)</f>
        <v>3638</v>
      </c>
      <c r="H161" s="5">
        <f>SUM(H159:H160)</f>
        <v>956</v>
      </c>
    </row>
    <row r="162" spans="2:8" ht="12.75">
      <c r="B162" s="4" t="s">
        <v>6</v>
      </c>
      <c r="G162" s="32">
        <f>+G157+G161</f>
        <v>21057</v>
      </c>
      <c r="H162" s="32">
        <f>+H157+H161</f>
        <v>17855</v>
      </c>
    </row>
    <row r="163" spans="2:8" ht="12.75">
      <c r="B163" s="4"/>
      <c r="G163" s="16"/>
      <c r="H163" s="16"/>
    </row>
    <row r="164" spans="1:8" s="14" customFormat="1" ht="12.75">
      <c r="A164" s="26"/>
      <c r="B164" s="14" t="s">
        <v>213</v>
      </c>
      <c r="G164" s="28"/>
      <c r="H164" s="28"/>
    </row>
    <row r="165" spans="1:8" s="14" customFormat="1" ht="12.75">
      <c r="A165" s="26"/>
      <c r="B165" s="14" t="s">
        <v>219</v>
      </c>
      <c r="G165" s="28"/>
      <c r="H165" s="28"/>
    </row>
    <row r="166" spans="1:8" s="14" customFormat="1" ht="12.75">
      <c r="A166" s="26"/>
      <c r="G166" s="28"/>
      <c r="H166" s="28"/>
    </row>
    <row r="167" spans="1:8" s="14" customFormat="1" ht="12.75">
      <c r="A167" s="26"/>
      <c r="C167" s="13" t="s">
        <v>222</v>
      </c>
      <c r="D167" s="13" t="s">
        <v>218</v>
      </c>
      <c r="E167" s="13" t="s">
        <v>11</v>
      </c>
      <c r="G167" s="28"/>
      <c r="H167" s="28"/>
    </row>
    <row r="168" spans="1:8" s="14" customFormat="1" ht="12.75">
      <c r="A168" s="26"/>
      <c r="B168" s="4" t="s">
        <v>214</v>
      </c>
      <c r="C168" s="25">
        <v>2147</v>
      </c>
      <c r="D168" s="49">
        <v>3.8</v>
      </c>
      <c r="E168" s="25">
        <f>+C168*D168</f>
        <v>8158.599999999999</v>
      </c>
      <c r="G168" s="28"/>
      <c r="H168" s="28"/>
    </row>
    <row r="169" spans="1:8" s="14" customFormat="1" ht="12.75">
      <c r="A169" s="26"/>
      <c r="B169" s="4" t="s">
        <v>215</v>
      </c>
      <c r="C169" s="25">
        <v>365</v>
      </c>
      <c r="D169" s="49">
        <v>4.7804</v>
      </c>
      <c r="E169" s="25">
        <f>+C169*D169</f>
        <v>1744.846</v>
      </c>
      <c r="G169" s="28"/>
      <c r="H169" s="28"/>
    </row>
    <row r="170" spans="1:8" s="14" customFormat="1" ht="12.75">
      <c r="A170" s="26"/>
      <c r="B170" s="4" t="s">
        <v>216</v>
      </c>
      <c r="C170" s="25">
        <v>173189</v>
      </c>
      <c r="D170" s="49">
        <v>0.0354</v>
      </c>
      <c r="E170" s="25">
        <f>+C170*D170</f>
        <v>6130.8906</v>
      </c>
      <c r="G170" s="28"/>
      <c r="H170" s="28"/>
    </row>
    <row r="171" spans="2:8" ht="12.75">
      <c r="B171" s="4" t="s">
        <v>217</v>
      </c>
      <c r="C171" s="25">
        <v>22</v>
      </c>
      <c r="D171" s="50">
        <v>2.2379</v>
      </c>
      <c r="E171" s="25">
        <f>+C171*D171</f>
        <v>49.233799999999995</v>
      </c>
      <c r="G171" s="16"/>
      <c r="H171" s="16"/>
    </row>
    <row r="172" spans="2:8" ht="12.75">
      <c r="B172" s="4"/>
      <c r="G172" s="16"/>
      <c r="H172" s="16"/>
    </row>
    <row r="174" spans="1:2" ht="12.75">
      <c r="A174" s="8" t="s">
        <v>126</v>
      </c>
      <c r="B174" s="4" t="s">
        <v>32</v>
      </c>
    </row>
    <row r="175" ht="12.75">
      <c r="B175" s="14" t="s">
        <v>100</v>
      </c>
    </row>
    <row r="176" spans="1:2" s="14" customFormat="1" ht="12.75">
      <c r="A176" s="8"/>
      <c r="B176" s="14" t="s">
        <v>101</v>
      </c>
    </row>
    <row r="177" spans="1:2" s="14" customFormat="1" ht="12.75">
      <c r="A177" s="8"/>
      <c r="B177" s="14" t="s">
        <v>102</v>
      </c>
    </row>
    <row r="178" spans="1:2" s="14" customFormat="1" ht="12.75">
      <c r="A178" s="8"/>
      <c r="B178" s="14" t="s">
        <v>265</v>
      </c>
    </row>
    <row r="179" s="14" customFormat="1" ht="12.75">
      <c r="A179" s="8"/>
    </row>
    <row r="180" spans="1:2" s="14" customFormat="1" ht="12.75">
      <c r="A180" s="8"/>
      <c r="B180" s="14" t="s">
        <v>163</v>
      </c>
    </row>
    <row r="181" spans="1:2" s="14" customFormat="1" ht="12.75">
      <c r="A181" s="8"/>
      <c r="B181" s="14" t="s">
        <v>193</v>
      </c>
    </row>
    <row r="182" spans="1:2" s="14" customFormat="1" ht="12.75">
      <c r="A182" s="8"/>
      <c r="B182" s="14" t="s">
        <v>139</v>
      </c>
    </row>
    <row r="183" spans="1:2" s="14" customFormat="1" ht="12.75">
      <c r="A183" s="8"/>
      <c r="B183" s="14" t="s">
        <v>140</v>
      </c>
    </row>
    <row r="184" s="14" customFormat="1" ht="12.75">
      <c r="A184" s="8"/>
    </row>
    <row r="185" spans="1:2" ht="12.75">
      <c r="A185" s="8" t="s">
        <v>127</v>
      </c>
      <c r="B185" s="4" t="s">
        <v>33</v>
      </c>
    </row>
    <row r="186" ht="12.75">
      <c r="B186" t="s">
        <v>143</v>
      </c>
    </row>
    <row r="187" ht="12.75">
      <c r="B187" t="s">
        <v>144</v>
      </c>
    </row>
    <row r="189" ht="12.75">
      <c r="A189" s="8" t="s">
        <v>0</v>
      </c>
    </row>
    <row r="190" ht="12.75">
      <c r="A190" s="8" t="s">
        <v>264</v>
      </c>
    </row>
    <row r="193" spans="1:2" ht="12.75">
      <c r="A193" s="8" t="s">
        <v>128</v>
      </c>
      <c r="B193" s="4" t="s">
        <v>84</v>
      </c>
    </row>
    <row r="194" ht="12.75">
      <c r="B194" s="14" t="s">
        <v>202</v>
      </c>
    </row>
    <row r="195" ht="12.75">
      <c r="B195" s="14" t="s">
        <v>249</v>
      </c>
    </row>
    <row r="196" ht="12.75">
      <c r="B196" s="14" t="s">
        <v>250</v>
      </c>
    </row>
    <row r="197" ht="12.75">
      <c r="B197" s="14" t="s">
        <v>251</v>
      </c>
    </row>
    <row r="198" ht="12.75">
      <c r="B198" s="4"/>
    </row>
    <row r="199" spans="1:2" s="14" customFormat="1" ht="12.75">
      <c r="A199" s="26"/>
      <c r="B199" s="14" t="s">
        <v>203</v>
      </c>
    </row>
    <row r="200" spans="1:2" s="14" customFormat="1" ht="12.75">
      <c r="A200" s="26"/>
      <c r="B200" s="14" t="s">
        <v>204</v>
      </c>
    </row>
    <row r="201" s="14" customFormat="1" ht="12.75">
      <c r="A201" s="26"/>
    </row>
    <row r="202" spans="1:2" s="14" customFormat="1" ht="12.75">
      <c r="A202" s="26"/>
      <c r="B202" s="14" t="s">
        <v>276</v>
      </c>
    </row>
    <row r="203" ht="12.75">
      <c r="B203" s="14"/>
    </row>
    <row r="204" spans="1:10" s="14" customFormat="1" ht="12.75">
      <c r="A204" s="8" t="s">
        <v>129</v>
      </c>
      <c r="B204" s="4" t="s">
        <v>97</v>
      </c>
      <c r="C204"/>
      <c r="D204"/>
      <c r="E204"/>
      <c r="F204"/>
      <c r="G204"/>
      <c r="H204"/>
      <c r="I204"/>
      <c r="J204"/>
    </row>
    <row r="205" spans="1:10" s="14" customFormat="1" ht="12.75">
      <c r="A205" s="8"/>
      <c r="B205" s="4"/>
      <c r="C205"/>
      <c r="D205"/>
      <c r="E205"/>
      <c r="F205"/>
      <c r="G205"/>
      <c r="H205"/>
      <c r="I205"/>
      <c r="J205"/>
    </row>
    <row r="206" spans="1:10" s="14" customFormat="1" ht="12.75">
      <c r="A206" s="8"/>
      <c r="B206" s="4" t="s">
        <v>169</v>
      </c>
      <c r="C206"/>
      <c r="D206"/>
      <c r="E206"/>
      <c r="F206"/>
      <c r="G206"/>
      <c r="H206"/>
      <c r="I206"/>
      <c r="J206"/>
    </row>
    <row r="207" spans="1:10" s="14" customFormat="1" ht="12.75">
      <c r="A207" s="8"/>
      <c r="B207" t="s">
        <v>34</v>
      </c>
      <c r="C207"/>
      <c r="D207"/>
      <c r="E207"/>
      <c r="F207"/>
      <c r="G207"/>
      <c r="H207"/>
      <c r="I207"/>
      <c r="J207"/>
    </row>
    <row r="208" spans="1:10" s="14" customFormat="1" ht="12.75">
      <c r="A208" s="8"/>
      <c r="B208" t="s">
        <v>270</v>
      </c>
      <c r="C208"/>
      <c r="D208"/>
      <c r="E208"/>
      <c r="F208"/>
      <c r="G208"/>
      <c r="H208"/>
      <c r="I208"/>
      <c r="J208"/>
    </row>
    <row r="209" spans="1:10" s="14" customFormat="1" ht="12.75">
      <c r="A209" s="8"/>
      <c r="B209" t="s">
        <v>252</v>
      </c>
      <c r="C209"/>
      <c r="D209"/>
      <c r="E209"/>
      <c r="F209"/>
      <c r="G209"/>
      <c r="H209"/>
      <c r="I209"/>
      <c r="J209"/>
    </row>
    <row r="210" spans="1:10" s="14" customFormat="1" ht="12.75">
      <c r="A210" s="8"/>
      <c r="B210"/>
      <c r="C210"/>
      <c r="D210"/>
      <c r="E210"/>
      <c r="F210"/>
      <c r="G210"/>
      <c r="H210"/>
      <c r="I210"/>
      <c r="J210"/>
    </row>
    <row r="211" spans="1:10" s="14" customFormat="1" ht="12.75">
      <c r="A211" s="8"/>
      <c r="B211"/>
      <c r="C211"/>
      <c r="D211"/>
      <c r="E211" s="54" t="s">
        <v>171</v>
      </c>
      <c r="F211" s="54"/>
      <c r="G211" s="54" t="s">
        <v>172</v>
      </c>
      <c r="H211" s="54"/>
      <c r="I211"/>
      <c r="J211"/>
    </row>
    <row r="212" spans="1:10" s="14" customFormat="1" ht="12.75">
      <c r="A212" s="8"/>
      <c r="B212" s="4" t="s">
        <v>248</v>
      </c>
      <c r="C212"/>
      <c r="D212"/>
      <c r="E212" s="4">
        <v>2004</v>
      </c>
      <c r="F212" s="4">
        <v>2003</v>
      </c>
      <c r="G212" s="4">
        <v>2004</v>
      </c>
      <c r="H212" s="4">
        <v>2003</v>
      </c>
      <c r="I212" t="s">
        <v>199</v>
      </c>
      <c r="J212"/>
    </row>
    <row r="213" spans="1:10" s="14" customFormat="1" ht="12.75">
      <c r="A213" s="8"/>
      <c r="B213"/>
      <c r="C213"/>
      <c r="D213"/>
      <c r="E213"/>
      <c r="F213"/>
      <c r="G213"/>
      <c r="H213"/>
      <c r="I213"/>
      <c r="J213"/>
    </row>
    <row r="214" spans="1:10" s="14" customFormat="1" ht="12.75">
      <c r="A214" s="8"/>
      <c r="B214" t="s">
        <v>173</v>
      </c>
      <c r="C214"/>
      <c r="D214"/>
      <c r="E214" s="2">
        <v>2046</v>
      </c>
      <c r="F214" s="2">
        <v>1644</v>
      </c>
      <c r="G214" s="2">
        <v>2046</v>
      </c>
      <c r="H214" s="2">
        <v>1644</v>
      </c>
      <c r="I214"/>
      <c r="J214"/>
    </row>
    <row r="215" spans="5:8" ht="12.75">
      <c r="E215" s="2"/>
      <c r="F215" s="2"/>
      <c r="G215" s="2"/>
      <c r="H215" s="2"/>
    </row>
    <row r="216" spans="2:8" ht="12.75">
      <c r="B216" t="s">
        <v>170</v>
      </c>
      <c r="E216" s="2"/>
      <c r="F216" s="2"/>
      <c r="G216" s="2"/>
      <c r="H216" s="2"/>
    </row>
    <row r="217" spans="2:8" ht="12.75">
      <c r="B217" t="s">
        <v>220</v>
      </c>
      <c r="E217" s="2">
        <v>61654</v>
      </c>
      <c r="F217" s="2">
        <v>61278</v>
      </c>
      <c r="G217" s="2">
        <v>61654</v>
      </c>
      <c r="H217" s="2">
        <v>61278</v>
      </c>
    </row>
    <row r="219" spans="2:8" ht="12.75">
      <c r="B219" t="s">
        <v>174</v>
      </c>
      <c r="E219" s="34">
        <f>+E214*100/E217</f>
        <v>3.3185194796769064</v>
      </c>
      <c r="F219" s="34">
        <f>+F214*100/F217</f>
        <v>2.682855184568687</v>
      </c>
      <c r="G219" s="34">
        <f>+G214*100/G217</f>
        <v>3.3185194796769064</v>
      </c>
      <c r="H219" s="34">
        <f>+H214*100/H217</f>
        <v>2.682855184568687</v>
      </c>
    </row>
    <row r="220" spans="2:8" ht="12.75">
      <c r="B220" t="s">
        <v>175</v>
      </c>
      <c r="E220" s="35" t="s">
        <v>176</v>
      </c>
      <c r="F220" s="35" t="s">
        <v>176</v>
      </c>
      <c r="G220" s="35" t="s">
        <v>176</v>
      </c>
      <c r="H220" s="35" t="s">
        <v>176</v>
      </c>
    </row>
    <row r="222" ht="12.75">
      <c r="B222" s="14" t="s">
        <v>253</v>
      </c>
    </row>
    <row r="223" ht="12.75">
      <c r="B223" s="14" t="s">
        <v>254</v>
      </c>
    </row>
    <row r="224" ht="12.75">
      <c r="B224" s="14"/>
    </row>
    <row r="225" spans="2:8" ht="12.75">
      <c r="B225" s="14"/>
      <c r="G225" s="4"/>
      <c r="H225" s="13"/>
    </row>
    <row r="226" spans="2:8" ht="12.75">
      <c r="B226" s="14"/>
      <c r="G226" s="4">
        <v>2004</v>
      </c>
      <c r="H226" s="4">
        <v>2003</v>
      </c>
    </row>
    <row r="227" spans="1:10" s="14" customFormat="1" ht="12.75">
      <c r="A227" s="8"/>
      <c r="B227" s="4" t="s">
        <v>255</v>
      </c>
      <c r="C227"/>
      <c r="D227"/>
      <c r="E227"/>
      <c r="F227"/>
      <c r="G227"/>
      <c r="H227"/>
      <c r="I227"/>
      <c r="J227"/>
    </row>
    <row r="228" spans="1:10" s="14" customFormat="1" ht="12.75">
      <c r="A228" s="8"/>
      <c r="B228" t="s">
        <v>256</v>
      </c>
      <c r="C228"/>
      <c r="D228"/>
      <c r="E228"/>
      <c r="F228"/>
      <c r="G228" s="2">
        <v>61611002</v>
      </c>
      <c r="H228" s="2">
        <v>43770000</v>
      </c>
      <c r="I228"/>
      <c r="J228"/>
    </row>
    <row r="229" spans="1:10" s="14" customFormat="1" ht="12.75">
      <c r="A229" s="8"/>
      <c r="B229" t="s">
        <v>257</v>
      </c>
      <c r="C229"/>
      <c r="D229"/>
      <c r="E229"/>
      <c r="F229"/>
      <c r="G229" s="2"/>
      <c r="H229" s="2">
        <v>17508000</v>
      </c>
      <c r="I229"/>
      <c r="J229"/>
    </row>
    <row r="230" spans="1:10" s="14" customFormat="1" ht="12.75">
      <c r="A230" s="8"/>
      <c r="B230" t="s">
        <v>258</v>
      </c>
      <c r="C230"/>
      <c r="D230"/>
      <c r="E230"/>
      <c r="F230"/>
      <c r="G230" s="2">
        <v>43250</v>
      </c>
      <c r="H230" s="2"/>
      <c r="I230"/>
      <c r="J230"/>
    </row>
    <row r="231" spans="1:10" s="14" customFormat="1" ht="12.75">
      <c r="A231" s="8"/>
      <c r="B231"/>
      <c r="C231"/>
      <c r="D231"/>
      <c r="E231"/>
      <c r="F231"/>
      <c r="G231" s="2"/>
      <c r="H231" s="2"/>
      <c r="I231"/>
      <c r="J231"/>
    </row>
    <row r="232" spans="1:10" s="14" customFormat="1" ht="12.75">
      <c r="A232" s="8"/>
      <c r="B232"/>
      <c r="C232"/>
      <c r="D232"/>
      <c r="E232"/>
      <c r="F232"/>
      <c r="G232" s="5">
        <f>SUM(G228:G230)</f>
        <v>61654252</v>
      </c>
      <c r="H232" s="5">
        <f>SUM(H228:H230)</f>
        <v>61278000</v>
      </c>
      <c r="I232"/>
      <c r="J232" t="s">
        <v>199</v>
      </c>
    </row>
    <row r="233" spans="1:10" s="14" customFormat="1" ht="12.75">
      <c r="A233" s="8"/>
      <c r="B233"/>
      <c r="C233"/>
      <c r="D233"/>
      <c r="E233"/>
      <c r="F233"/>
      <c r="G233"/>
      <c r="H233"/>
      <c r="I233"/>
      <c r="J233"/>
    </row>
    <row r="234" spans="1:10" s="14" customFormat="1" ht="12.75">
      <c r="A234" s="8"/>
      <c r="B234" t="s">
        <v>271</v>
      </c>
      <c r="C234"/>
      <c r="D234"/>
      <c r="E234"/>
      <c r="F234"/>
      <c r="G234"/>
      <c r="H234"/>
      <c r="I234"/>
      <c r="J234"/>
    </row>
    <row r="235" spans="1:10" s="14" customFormat="1" ht="12.75">
      <c r="A235" s="8"/>
      <c r="B235"/>
      <c r="C235"/>
      <c r="D235"/>
      <c r="E235"/>
      <c r="F235"/>
      <c r="G235"/>
      <c r="H235"/>
      <c r="I235"/>
      <c r="J235"/>
    </row>
    <row r="236" spans="1:10" s="14" customFormat="1" ht="12.75">
      <c r="A236" s="8"/>
      <c r="B236"/>
      <c r="C236"/>
      <c r="D236"/>
      <c r="E236"/>
      <c r="F236"/>
      <c r="G236"/>
      <c r="H236"/>
      <c r="I236"/>
      <c r="J236"/>
    </row>
    <row r="237" spans="1:10" s="14" customFormat="1" ht="12.75">
      <c r="A237" s="8"/>
      <c r="B237"/>
      <c r="C237"/>
      <c r="D237"/>
      <c r="E237"/>
      <c r="F237"/>
      <c r="G237"/>
      <c r="H237"/>
      <c r="I237"/>
      <c r="J237"/>
    </row>
    <row r="238" spans="2:4" ht="12.75">
      <c r="B238" s="4" t="s">
        <v>274</v>
      </c>
      <c r="C238" s="4"/>
      <c r="D238" s="4"/>
    </row>
    <row r="239" ht="12.75">
      <c r="B239" s="4" t="s">
        <v>273</v>
      </c>
    </row>
    <row r="240" ht="12.75">
      <c r="B240" s="4" t="s">
        <v>275</v>
      </c>
    </row>
    <row r="241" ht="12.75">
      <c r="B241" s="4"/>
    </row>
    <row r="242" ht="12.75">
      <c r="B242" s="51" t="s">
        <v>272</v>
      </c>
    </row>
    <row r="243" s="14" customFormat="1" ht="12.75">
      <c r="A243" s="26"/>
    </row>
    <row r="244" s="14" customFormat="1" ht="12.75">
      <c r="A244" s="26"/>
    </row>
    <row r="245" s="14" customFormat="1" ht="12.75">
      <c r="A245" s="26"/>
    </row>
    <row r="246" s="14" customFormat="1" ht="12.75">
      <c r="A246" s="26"/>
    </row>
    <row r="247" s="14" customFormat="1" ht="12.75">
      <c r="A247" s="26"/>
    </row>
    <row r="248" s="14" customFormat="1" ht="12.75">
      <c r="A248" s="26"/>
    </row>
    <row r="249" s="14" customFormat="1" ht="12.75">
      <c r="A249" s="26"/>
    </row>
    <row r="250" s="14" customFormat="1" ht="12.75">
      <c r="A250" s="26"/>
    </row>
    <row r="251" s="14" customFormat="1" ht="12.75">
      <c r="A251" s="26"/>
    </row>
    <row r="252" s="14" customFormat="1" ht="12.75">
      <c r="A252" s="26"/>
    </row>
    <row r="253" s="14" customFormat="1" ht="12.75">
      <c r="A253" s="26"/>
    </row>
    <row r="254" spans="1:2" s="14" customFormat="1" ht="12.75">
      <c r="A254" s="26"/>
      <c r="B254" s="4"/>
    </row>
    <row r="255" spans="1:2" s="14" customFormat="1" ht="12.75">
      <c r="A255" s="26"/>
      <c r="B255" s="4"/>
    </row>
    <row r="256" s="14" customFormat="1" ht="12.75">
      <c r="A256" s="26"/>
    </row>
    <row r="257" s="14" customFormat="1" ht="12.75">
      <c r="A257" s="26"/>
    </row>
    <row r="258" s="14" customFormat="1" ht="12.75">
      <c r="A258" s="26"/>
    </row>
    <row r="259" s="14" customFormat="1" ht="12.75">
      <c r="A259" s="26"/>
    </row>
    <row r="260" s="14" customFormat="1" ht="12.75">
      <c r="A260" s="26"/>
    </row>
    <row r="261" s="14" customFormat="1" ht="12.75">
      <c r="A261" s="26"/>
    </row>
    <row r="262" s="14" customFormat="1" ht="12.75">
      <c r="A262" s="26"/>
    </row>
    <row r="263" s="14" customFormat="1" ht="12.75">
      <c r="A263" s="26"/>
    </row>
    <row r="264" spans="1:10" ht="12.75">
      <c r="A264" s="26"/>
      <c r="B264" s="14"/>
      <c r="C264" s="14"/>
      <c r="D264" s="14"/>
      <c r="E264" s="14"/>
      <c r="F264" s="14"/>
      <c r="G264" s="14"/>
      <c r="H264" s="13"/>
      <c r="I264" s="14"/>
      <c r="J264" s="14"/>
    </row>
    <row r="265" spans="2:9" ht="12.75">
      <c r="B265" s="4"/>
      <c r="F265" s="13"/>
      <c r="G265" s="13"/>
      <c r="H265" s="13"/>
      <c r="I265" s="4"/>
    </row>
    <row r="266" spans="2:9" ht="12.75">
      <c r="B266" s="4"/>
      <c r="F266" s="13"/>
      <c r="G266" s="13"/>
      <c r="H266" s="13"/>
      <c r="I266" s="4"/>
    </row>
    <row r="267" spans="6:9" ht="12.75">
      <c r="F267" s="13"/>
      <c r="G267" s="13"/>
      <c r="H267" s="13"/>
      <c r="I267" s="4"/>
    </row>
    <row r="268" spans="2:4" ht="12.75">
      <c r="B268" s="4"/>
      <c r="C268" s="14"/>
      <c r="D268" s="14"/>
    </row>
    <row r="269" spans="2:8" ht="12.75">
      <c r="B269" s="48"/>
      <c r="C269" s="14"/>
      <c r="D269" s="14"/>
      <c r="G269" s="2"/>
      <c r="H269" s="2"/>
    </row>
    <row r="270" spans="2:8" ht="12.75">
      <c r="B270" s="47"/>
      <c r="C270" s="14"/>
      <c r="D270" s="14"/>
      <c r="G270" s="2"/>
      <c r="H270" s="2"/>
    </row>
    <row r="271" spans="2:8" ht="12.75">
      <c r="B271" s="47"/>
      <c r="C271" s="14"/>
      <c r="D271" s="14"/>
      <c r="G271" s="2"/>
      <c r="H271" s="2"/>
    </row>
    <row r="272" spans="2:8" ht="12.75">
      <c r="B272" s="48"/>
      <c r="C272" s="14"/>
      <c r="D272" s="14"/>
      <c r="F272" s="2"/>
      <c r="G272" s="2"/>
      <c r="H272" s="2"/>
    </row>
    <row r="273" spans="2:8" ht="12.75">
      <c r="B273" s="14"/>
      <c r="C273" s="14"/>
      <c r="D273" s="14"/>
      <c r="F273" s="2"/>
      <c r="G273" s="2"/>
      <c r="H273" s="2"/>
    </row>
    <row r="274" spans="1:10" s="14" customFormat="1" ht="12.75">
      <c r="A274" s="8"/>
      <c r="B274" s="4"/>
      <c r="E274"/>
      <c r="F274" s="2"/>
      <c r="G274" s="2"/>
      <c r="H274" s="2"/>
      <c r="I274"/>
      <c r="J274"/>
    </row>
    <row r="275" spans="1:10" s="14" customFormat="1" ht="12.75">
      <c r="A275" s="8"/>
      <c r="B275" s="48"/>
      <c r="E275"/>
      <c r="F275" s="2"/>
      <c r="G275" s="2"/>
      <c r="H275" s="2"/>
      <c r="I275"/>
      <c r="J275"/>
    </row>
    <row r="276" spans="1:10" s="14" customFormat="1" ht="12.75">
      <c r="A276" s="8"/>
      <c r="B276" s="48"/>
      <c r="E276"/>
      <c r="F276" s="2"/>
      <c r="G276" s="2"/>
      <c r="H276" s="2"/>
      <c r="I276"/>
      <c r="J276"/>
    </row>
    <row r="277" spans="1:10" s="14" customFormat="1" ht="12.75">
      <c r="A277" s="8"/>
      <c r="B277" s="48"/>
      <c r="E277"/>
      <c r="F277" s="2"/>
      <c r="G277" s="2"/>
      <c r="H277" s="2"/>
      <c r="I277"/>
      <c r="J277"/>
    </row>
    <row r="278" spans="1:10" s="14" customFormat="1" ht="12.75">
      <c r="A278" s="8"/>
      <c r="B278" s="48"/>
      <c r="E278"/>
      <c r="F278" s="2"/>
      <c r="G278" s="2"/>
      <c r="H278" s="2"/>
      <c r="I278"/>
      <c r="J278"/>
    </row>
    <row r="279" spans="1:10" s="14" customFormat="1" ht="12.75">
      <c r="A279" s="8"/>
      <c r="B279" s="48"/>
      <c r="E279" s="2"/>
      <c r="F279" s="2"/>
      <c r="G279" s="2"/>
      <c r="H279" s="2"/>
      <c r="I279"/>
      <c r="J279"/>
    </row>
    <row r="280" spans="1:10" s="14" customFormat="1" ht="12.75">
      <c r="A280" s="8"/>
      <c r="B280"/>
      <c r="C280"/>
      <c r="D280"/>
      <c r="E280"/>
      <c r="F280"/>
      <c r="G280" s="2"/>
      <c r="H280" s="2"/>
      <c r="I280"/>
      <c r="J280"/>
    </row>
    <row r="281" spans="1:10" s="14" customFormat="1" ht="12.75">
      <c r="A281" s="8"/>
      <c r="B281" s="4"/>
      <c r="C281"/>
      <c r="D281"/>
      <c r="E281"/>
      <c r="F281"/>
      <c r="G281" s="2"/>
      <c r="H281" s="2"/>
      <c r="I281"/>
      <c r="J281"/>
    </row>
    <row r="282" spans="1:10" s="14" customFormat="1" ht="12.75">
      <c r="A282" s="8"/>
      <c r="B282" s="24"/>
      <c r="C282"/>
      <c r="D282"/>
      <c r="E282"/>
      <c r="F282"/>
      <c r="G282" s="2"/>
      <c r="H282" s="2"/>
      <c r="I282"/>
      <c r="J282"/>
    </row>
    <row r="283" spans="1:10" s="14" customFormat="1" ht="12.75">
      <c r="A283" s="8"/>
      <c r="B283" s="24"/>
      <c r="C283"/>
      <c r="D283"/>
      <c r="E283"/>
      <c r="F283"/>
      <c r="G283" s="2"/>
      <c r="H283" s="2"/>
      <c r="I283"/>
      <c r="J283"/>
    </row>
    <row r="284" spans="1:10" s="14" customFormat="1" ht="12.75">
      <c r="A284" s="8"/>
      <c r="B284"/>
      <c r="C284"/>
      <c r="D284"/>
      <c r="E284"/>
      <c r="F284"/>
      <c r="G284" s="2"/>
      <c r="H284" s="2"/>
      <c r="I284"/>
      <c r="J284"/>
    </row>
    <row r="292" ht="12.75">
      <c r="B292" s="4"/>
    </row>
    <row r="293" ht="12.75">
      <c r="B293" s="4"/>
    </row>
  </sheetData>
  <mergeCells count="10">
    <mergeCell ref="E115:F115"/>
    <mergeCell ref="G115:H115"/>
    <mergeCell ref="G35:H35"/>
    <mergeCell ref="E49:F49"/>
    <mergeCell ref="G49:H49"/>
    <mergeCell ref="G48:H48"/>
    <mergeCell ref="E211:F211"/>
    <mergeCell ref="G211:H211"/>
    <mergeCell ref="E116:F116"/>
    <mergeCell ref="G116:H116"/>
  </mergeCells>
  <printOptions/>
  <pageMargins left="1.2" right="0.5" top="0.8" bottom="0" header="0" footer="0"/>
  <pageSetup orientation="portrait" paperSize="9" r:id="rId1"/>
  <rowBreaks count="4" manualBreakCount="4">
    <brk id="39" max="255" man="1"/>
    <brk id="88" max="255" man="1"/>
    <brk id="138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2004-05-27T06:34:02Z</cp:lastPrinted>
  <dcterms:created xsi:type="dcterms:W3CDTF">2002-11-12T04:54:08Z</dcterms:created>
  <dcterms:modified xsi:type="dcterms:W3CDTF">2004-05-27T06:46:50Z</dcterms:modified>
  <cp:category/>
  <cp:version/>
  <cp:contentType/>
  <cp:contentStatus/>
</cp:coreProperties>
</file>