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9720" windowHeight="7320" activeTab="4"/>
  </bookViews>
  <sheets>
    <sheet name="equity" sheetId="1" r:id="rId1"/>
    <sheet name="income" sheetId="2" r:id="rId2"/>
    <sheet name="bsheet" sheetId="3" r:id="rId3"/>
    <sheet name="cflow" sheetId="4" r:id="rId4"/>
    <sheet name="notes" sheetId="5" r:id="rId5"/>
  </sheets>
  <definedNames/>
  <calcPr fullCalcOnLoad="1"/>
</workbook>
</file>

<file path=xl/sharedStrings.xml><?xml version="1.0" encoding="utf-8"?>
<sst xmlns="http://schemas.openxmlformats.org/spreadsheetml/2006/main" count="417" uniqueCount="323">
  <si>
    <t>UPA CORPORATION BERHAD (384490-P)</t>
  </si>
  <si>
    <t>Condensed Consolidated Statement of Changes in Equity</t>
  </si>
  <si>
    <t>Share</t>
  </si>
  <si>
    <t>capital</t>
  </si>
  <si>
    <t>Retained</t>
  </si>
  <si>
    <t>profits</t>
  </si>
  <si>
    <t>Total</t>
  </si>
  <si>
    <t>RM'000</t>
  </si>
  <si>
    <t>premium</t>
  </si>
  <si>
    <t>Revaluation</t>
  </si>
  <si>
    <t>reserve</t>
  </si>
  <si>
    <t>RM '000</t>
  </si>
  <si>
    <t>Income tax paid</t>
  </si>
  <si>
    <t xml:space="preserve">The Condensed Consolidated Statement of Changes in Equity should be read in conjunction </t>
  </si>
  <si>
    <t xml:space="preserve">The interim financial report is unaudited and has been prepared in compliance with MASB 26, </t>
  </si>
  <si>
    <t>Interim Financial Reporting.</t>
  </si>
  <si>
    <t>The interim financial report should be read in conjunction with the audited financial statements</t>
  </si>
  <si>
    <t>The accounting policies and methods of computation adopted by the Group in this interim</t>
  </si>
  <si>
    <t>financial report are consistent with those adopted in the financial statements for the year</t>
  </si>
  <si>
    <t>Property, plant and equipment</t>
  </si>
  <si>
    <t>The valuations of land and buildings have been brought forward, without amendment, from</t>
  </si>
  <si>
    <t>the previous annual financial report.</t>
  </si>
  <si>
    <t>Inventories</t>
  </si>
  <si>
    <t>Segment information</t>
  </si>
  <si>
    <t>Segment information is presented in respect of the Group's business segment.</t>
  </si>
  <si>
    <t>Manufacturing</t>
  </si>
  <si>
    <t>Machineries</t>
  </si>
  <si>
    <t>Revenue</t>
  </si>
  <si>
    <t>Profit before tax</t>
  </si>
  <si>
    <t>Inter-segment elimination</t>
  </si>
  <si>
    <t>Debt and equity securities</t>
  </si>
  <si>
    <t>Review of performance</t>
  </si>
  <si>
    <t>Variation of results against the preceding quarter</t>
  </si>
  <si>
    <t>Current</t>
  </si>
  <si>
    <t>Non-current</t>
  </si>
  <si>
    <t>Off Balance Sheet financial instruments</t>
  </si>
  <si>
    <t>Material litigation</t>
  </si>
  <si>
    <t>The calculation of basic earnings per share for the quarter is based on the net profit</t>
  </si>
  <si>
    <t>Taxation</t>
  </si>
  <si>
    <t xml:space="preserve">Share of associated </t>
  </si>
  <si>
    <t>companies' taxation</t>
  </si>
  <si>
    <t>Condensed Consolidated Balance Sheet</t>
  </si>
  <si>
    <t>Investment in associates</t>
  </si>
  <si>
    <t>Investment property</t>
  </si>
  <si>
    <t>Current assets</t>
  </si>
  <si>
    <t>Trade and other receivables</t>
  </si>
  <si>
    <t>Cash and cash equivalents</t>
  </si>
  <si>
    <t>Current liabilities</t>
  </si>
  <si>
    <t>Trade and other payables</t>
  </si>
  <si>
    <t>Borrowings (secured)</t>
  </si>
  <si>
    <t>Net current assets</t>
  </si>
  <si>
    <t>Financed by :</t>
  </si>
  <si>
    <t>Capital and reserves</t>
  </si>
  <si>
    <t>Share capital</t>
  </si>
  <si>
    <t>Reserves</t>
  </si>
  <si>
    <t>Minority shareholders' interest</t>
  </si>
  <si>
    <t xml:space="preserve">Long term and deferred liabilities </t>
  </si>
  <si>
    <t>Deferred taxation</t>
  </si>
  <si>
    <t xml:space="preserve">The Condensed Consolidated Balance Sheet should be read in conjunction with the </t>
  </si>
  <si>
    <t>Condensed consolidated income statements</t>
  </si>
  <si>
    <t>Operating profit</t>
  </si>
  <si>
    <t>Interest expense</t>
  </si>
  <si>
    <t>Interest income</t>
  </si>
  <si>
    <t>Share of profit of associates</t>
  </si>
  <si>
    <t>Tax expense</t>
  </si>
  <si>
    <t>Profit after tax</t>
  </si>
  <si>
    <t>Net profit for the period</t>
  </si>
  <si>
    <t>Basic earnings per ordinary share (sen)</t>
  </si>
  <si>
    <t>3 months ended</t>
  </si>
  <si>
    <t xml:space="preserve">The Condensed Consolidated Income statements should be read in conjunction with the </t>
  </si>
  <si>
    <t>Condensed Consolidated Cash Flow Statements</t>
  </si>
  <si>
    <t>Net profit before tax</t>
  </si>
  <si>
    <t>Adjustment for non-cash flow items :</t>
  </si>
  <si>
    <t>Operating profit before changes in working capital</t>
  </si>
  <si>
    <t>Changes in working capital :</t>
  </si>
  <si>
    <t>Net change in Cash and Cash Equivalents</t>
  </si>
  <si>
    <t xml:space="preserve">The Condensed Consolidated Cash Flow Statements should be read in conjunction with the </t>
  </si>
  <si>
    <t>Dividends paid</t>
  </si>
  <si>
    <t>Interest paid</t>
  </si>
  <si>
    <t>Proceeds from share issue</t>
  </si>
  <si>
    <t>Payment of hire purchase liabilities</t>
  </si>
  <si>
    <t>Sale of Investments and/or Properties</t>
  </si>
  <si>
    <t>There is no sale of investments or properties for the current financial quarter and year todate.</t>
  </si>
  <si>
    <t>There is no purchase or sale of quoted securities for the current financial quarter and</t>
  </si>
  <si>
    <t>financial year todate nor any profit or loss arising thereon.</t>
  </si>
  <si>
    <t>Corporate proposals</t>
  </si>
  <si>
    <t>Group Borrowings and Debt Securities</t>
  </si>
  <si>
    <t>Bank overdraft (secured)</t>
  </si>
  <si>
    <t>Term loan (secured)</t>
  </si>
  <si>
    <t>Hire purchase liabilities</t>
  </si>
  <si>
    <t>Dividend</t>
  </si>
  <si>
    <t>Changes in composition of the Group</t>
  </si>
  <si>
    <t>There are no changes in the composition of the Group for the current financial quarter.</t>
  </si>
  <si>
    <t>Seasonal or cyclical factors</t>
  </si>
  <si>
    <t>Changes in contingent liabilities</t>
  </si>
  <si>
    <t>Audit qualifications</t>
  </si>
  <si>
    <t>There were no audit qualifications in the annual financial statements for the year ended</t>
  </si>
  <si>
    <t>Unusual items</t>
  </si>
  <si>
    <t>Material changes in estimates</t>
  </si>
  <si>
    <t>There were no material changes in estimates in respect of amounts reported in prior</t>
  </si>
  <si>
    <t>interim periods or prior financial year.</t>
  </si>
  <si>
    <t>Notes to the interim financial report as per MASB 26</t>
  </si>
  <si>
    <t>Material events subsequent to the end of the period reported</t>
  </si>
  <si>
    <t>Earnings per share</t>
  </si>
  <si>
    <t>Explanatory notes as required by the KLSE's Listing Requirements</t>
  </si>
  <si>
    <t>Profit forecast</t>
  </si>
  <si>
    <t>This is not applicable to the Group.</t>
  </si>
  <si>
    <t xml:space="preserve">The Group does not have any financial instrument with off balance sheet risk as </t>
  </si>
  <si>
    <t>exchange rate movements. As the exchange rates are pre-determined under</t>
  </si>
  <si>
    <t>such contracts or options, the company is not exposed to any market risk.</t>
  </si>
  <si>
    <t>at the date of this report, apart from outstanding forward contracts on foreign</t>
  </si>
  <si>
    <t>currencies in relation to the Group's sales and purchases.</t>
  </si>
  <si>
    <t>Manufacturing segment is subject to seasonal and cyclical factors while machinery</t>
  </si>
  <si>
    <t>segment is not.</t>
  </si>
  <si>
    <t>Furthermore, the contracts are entered into with licensed banks and as such,</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</si>
  <si>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</si>
  <si>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</si>
  <si>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</si>
  <si>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</si>
  <si>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</si>
  <si>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</si>
  <si>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</si>
  <si>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</si>
  <si>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</si>
  <si>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</si>
  <si>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</si>
  <si>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</si>
  <si>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</si>
  <si>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</si>
  <si>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</si>
  <si>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</si>
  <si>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</si>
  <si>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</si>
  <si>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</si>
  <si>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</si>
  <si>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</si>
  <si>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</si>
  <si>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</si>
  <si>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</si>
  <si>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</si>
  <si>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the directors are of the view that credit risk is minimal. Apart from a small fee payable</t>
  </si>
  <si>
    <t>to the banks, there are no cash requirements for the forward contracts.</t>
  </si>
  <si>
    <t>There are no borrowings or debt securities denominated in foreign currency.</t>
  </si>
  <si>
    <t>Interest received</t>
  </si>
  <si>
    <t>Inter segment pricing is based on negotiated terms.</t>
  </si>
  <si>
    <t>There were no material events subsequent to the current financial quarter ended</t>
  </si>
  <si>
    <t>affect the results of the operations of the Group.</t>
  </si>
  <si>
    <t>Goodwill arising from additional investment in subsidiary</t>
  </si>
  <si>
    <t>Cash and bank balances</t>
  </si>
  <si>
    <t>Bank overdraft</t>
  </si>
  <si>
    <t xml:space="preserve">Depreciation </t>
  </si>
  <si>
    <t>Purchase or Sale of Quoted Securities</t>
  </si>
  <si>
    <t>Add : Minority interest</t>
  </si>
  <si>
    <t xml:space="preserve">All the foreign exchange contracts mature within 12 months and any gain or loss on </t>
  </si>
  <si>
    <t>foreign exchange contracts are dealt with in the income statement.</t>
  </si>
  <si>
    <t>Minority interest</t>
  </si>
  <si>
    <t>31 December</t>
  </si>
  <si>
    <t>12 months ended</t>
  </si>
  <si>
    <t>31 Dec 2002</t>
  </si>
  <si>
    <t>Corporate guarantees issued to licensed financial institutions with regard to banking</t>
  </si>
  <si>
    <t>31.12.02</t>
  </si>
  <si>
    <t>Prospects for the coming year</t>
  </si>
  <si>
    <t>The Group does not have any material litigation which would materially and adversely</t>
  </si>
  <si>
    <t>affect the financial position of the Group.</t>
  </si>
  <si>
    <t>Net profit for the year</t>
  </si>
  <si>
    <t>Gain on disposal of property, plant and equipment</t>
  </si>
  <si>
    <t>Proceeds from disposal of property, plant and eqpt</t>
  </si>
  <si>
    <t>Purchase of property, plant and equipment</t>
  </si>
  <si>
    <t>Dividends received from associates</t>
  </si>
  <si>
    <t>Proceeds from borrowings</t>
  </si>
  <si>
    <t>Dividends paid to shareholders of the company</t>
  </si>
  <si>
    <t>(The figures have not been audited)</t>
  </si>
  <si>
    <t>Non-distributable</t>
  </si>
  <si>
    <t>Distributable</t>
  </si>
  <si>
    <t>Addition to investment properties</t>
  </si>
  <si>
    <t>Cash flows from investing Activities</t>
  </si>
  <si>
    <t>Cash flows from financing activities</t>
  </si>
  <si>
    <t>Net cash used in investing activities</t>
  </si>
  <si>
    <t>Net cash used in financing activities</t>
  </si>
  <si>
    <t>Net cash flow (used in)/generated from</t>
  </si>
  <si>
    <t>operating activities</t>
  </si>
  <si>
    <t>Increase in investment in an associate</t>
  </si>
  <si>
    <t>Cash flows from operating activities</t>
  </si>
  <si>
    <t>Cash generated from operations</t>
  </si>
  <si>
    <t>(Continued)</t>
  </si>
  <si>
    <t>Property Investment</t>
  </si>
  <si>
    <t>Bank overdraft (unsecured)</t>
  </si>
  <si>
    <t>Trust receipts</t>
  </si>
  <si>
    <t>Bankers' acceptances</t>
  </si>
  <si>
    <t>Deferred tax expense</t>
  </si>
  <si>
    <t>Income tax expense</t>
  </si>
  <si>
    <t>-current</t>
  </si>
  <si>
    <t>-overprovision in prior years</t>
  </si>
  <si>
    <t>Cash and cash equivalents at the end of the year</t>
  </si>
  <si>
    <t>Fixed deposits</t>
  </si>
  <si>
    <t>(As restated)</t>
  </si>
  <si>
    <t xml:space="preserve">Borrowings </t>
  </si>
  <si>
    <t>A13</t>
  </si>
  <si>
    <t>The effective tax rate for the Group approximates the statutory tax rate.</t>
  </si>
  <si>
    <t>Forward foreign exchange contracts are entered into with licensed banks</t>
  </si>
  <si>
    <t>to hedge certain portion of the Group's sales and purchases from</t>
  </si>
  <si>
    <t>Prior year adjustment</t>
  </si>
  <si>
    <t>Basis of preparation</t>
  </si>
  <si>
    <t>For the period ended 31 March 2003</t>
  </si>
  <si>
    <t>31 March</t>
  </si>
  <si>
    <t>At 31 March 2003</t>
  </si>
  <si>
    <t>31 Mar 2003</t>
  </si>
  <si>
    <t>of the Group for the year ended 31 December 2002.</t>
  </si>
  <si>
    <t>31 December 2002.</t>
  </si>
  <si>
    <t>The company did not issue any debt or equity securities during the quarter under review.</t>
  </si>
  <si>
    <t>31 March 2003 up to the date of this report, which is likely to substantially</t>
  </si>
  <si>
    <t>AmMerchant Bank Berhad, on behalf of the Board of Directors of the Company,</t>
  </si>
  <si>
    <t>had announced on 29 April 2003, that the Company proposes to :</t>
  </si>
  <si>
    <t xml:space="preserve">(a) </t>
  </si>
  <si>
    <t>implement a bonus issue of up to 19,258,800 Bonus Shares on the basis of</t>
  </si>
  <si>
    <t>two (2) Bonus Shares for every five (5) UPA Shares held on a date to be</t>
  </si>
  <si>
    <t>(b)</t>
  </si>
  <si>
    <t xml:space="preserve">concurrently with the Proposed Bonus Issue, a proposed transfer of the </t>
  </si>
  <si>
    <t>listing of and quotation for the entire issued and paid-up share capital of UPA</t>
  </si>
  <si>
    <t>from the Second Board to the Main Board of the Kuala Lumpur Stock</t>
  </si>
  <si>
    <t>Exchange ("Proposed Transfer")</t>
  </si>
  <si>
    <t>determined and announced later ("Proposed Bonus Issue") and</t>
  </si>
  <si>
    <t>31.03.03</t>
  </si>
  <si>
    <t>of ordinary shares in issue of 43,770,000.</t>
  </si>
  <si>
    <t>Annual Financial Report for the year ended 31 December 2002.</t>
  </si>
  <si>
    <t>with the Annual Financial Report for the year ended 31 December 2002.</t>
  </si>
  <si>
    <t>Amortisation of goodwill</t>
  </si>
  <si>
    <t>Amortisation of reserve on consolidation</t>
  </si>
  <si>
    <t>Proceeds from term loan</t>
  </si>
  <si>
    <t>Payment of term loan</t>
  </si>
  <si>
    <t>Reserve on consolidation</t>
  </si>
  <si>
    <t>Goodwill</t>
  </si>
  <si>
    <t>Other non-cash items</t>
  </si>
  <si>
    <t>Final dividend for the year ended :</t>
  </si>
  <si>
    <t>2001-8% less tax</t>
  </si>
  <si>
    <t>2000-6% less tax</t>
  </si>
  <si>
    <t>facilities granted to subsidiaries amounted to RM 56.6 million at 31 March 2003.</t>
  </si>
  <si>
    <t>The value of the above contracts as at the date of this report was RM 2.8 million.</t>
  </si>
  <si>
    <t>There were no unusual items that have a material effect on the assets, liabilities, equity,</t>
  </si>
  <si>
    <t>net income or cashflow for the current quarter and financial year todate.</t>
  </si>
  <si>
    <t>(Collectively referred to as the "Proposals")</t>
  </si>
  <si>
    <t>The Proposals are subject to the following approvals :</t>
  </si>
  <si>
    <t>the Securities Commission for the Proposed Transfer</t>
  </si>
  <si>
    <t xml:space="preserve">(b) </t>
  </si>
  <si>
    <t>the KLSE for the listing and quotation for the new Bonus Shares to be issued</t>
  </si>
  <si>
    <t>and for the Proposed Transfer</t>
  </si>
  <si>
    <t>(c.)</t>
  </si>
  <si>
    <t>the shareholders of UPA at an Extraordinary General Meeting to be convened</t>
  </si>
  <si>
    <t>for the Proposed Bonus Issue ; and</t>
  </si>
  <si>
    <t>(d)</t>
  </si>
  <si>
    <t>any other relevant authorities (where applicable)</t>
  </si>
  <si>
    <t>The Proposed Transfer will be conditional upon the approval and implementation of the</t>
  </si>
  <si>
    <t>Proposed Bonus Issue and subsequent listing of the Bonus Shares.</t>
  </si>
  <si>
    <t>Basic earnings per share</t>
  </si>
  <si>
    <t>Weighted average number</t>
  </si>
  <si>
    <t>of shares in issue</t>
  </si>
  <si>
    <t>Quarter ended 31 March</t>
  </si>
  <si>
    <t>Current Quarter</t>
  </si>
  <si>
    <t>Cumulative Quarter</t>
  </si>
  <si>
    <t>Net profit for the period (RM '000)</t>
  </si>
  <si>
    <t>Basic EPS (sen)</t>
  </si>
  <si>
    <t xml:space="preserve">The weighted average number of shares in issue for Year 2002 has been adjusted for the </t>
  </si>
  <si>
    <t>bonus issue.</t>
  </si>
  <si>
    <t>Diluted EPS (sen)</t>
  </si>
  <si>
    <t>NA</t>
  </si>
  <si>
    <t>1. No interim dividend has been recommended.</t>
  </si>
  <si>
    <t>2. The amount per share is NIL sen.</t>
  </si>
  <si>
    <t>3. The previous corresponding period NIL sen.</t>
  </si>
  <si>
    <t>4. The date payable is Not Applicable.</t>
  </si>
  <si>
    <t xml:space="preserve">5. In respect of deposited securities, entitlement to dividends will be determined on the </t>
  </si>
  <si>
    <t xml:space="preserve">    basis of the record of depositors as at Not Applicable and</t>
  </si>
  <si>
    <t>6. The total dividend for the current financial year NIL sen.</t>
  </si>
  <si>
    <t>B14</t>
  </si>
  <si>
    <t>Capital commitments</t>
  </si>
  <si>
    <t xml:space="preserve">Capital commitments not provided for in the financial statements as at 31 March 2003 are as </t>
  </si>
  <si>
    <t>follows :</t>
  </si>
  <si>
    <t>Authorised but not contracted</t>
  </si>
  <si>
    <t>Analysed as follows :</t>
  </si>
  <si>
    <t>--Plant and equipment</t>
  </si>
  <si>
    <t>A subsidiary of the Company had entered into a contract to acquire a polyester film</t>
  </si>
  <si>
    <t xml:space="preserve">manufacturing machine with its auxiliary equipment, installation and other related </t>
  </si>
  <si>
    <t>infrastructure at an estimated cost of RM 8 million.</t>
  </si>
  <si>
    <t>Diluted earnings per ordinary share (sen)</t>
  </si>
  <si>
    <t>Net tangible asset per share</t>
  </si>
  <si>
    <t>3 months ended 31 March</t>
  </si>
  <si>
    <t>Cash and Cash Equivalents at the end of the period</t>
  </si>
  <si>
    <t>Cash and Cash Equivalents at the beginning of the period</t>
  </si>
  <si>
    <t>ended 31 December 2002 except for the adoption of the MASB 25 "Income Taxes" which</t>
  </si>
  <si>
    <t>has been applied retrospectively.</t>
  </si>
  <si>
    <t>Please refer to Note B15 for the effects of the adoption of MASB 25 "Income Taxes".</t>
  </si>
  <si>
    <t>B15</t>
  </si>
  <si>
    <t>Effects of the adoption of MASB 25 "Income Taxes"</t>
  </si>
  <si>
    <t>For the year ended</t>
  </si>
  <si>
    <t>Retained profits c/f</t>
  </si>
  <si>
    <t>reported</t>
  </si>
  <si>
    <t>Revaluation reserve</t>
  </si>
  <si>
    <t>Deferred tax liability</t>
  </si>
  <si>
    <t>As</t>
  </si>
  <si>
    <t>Effect</t>
  </si>
  <si>
    <t>of change</t>
  </si>
  <si>
    <t xml:space="preserve">As </t>
  </si>
  <si>
    <t>restated</t>
  </si>
  <si>
    <t>At 31 Dec 2002</t>
  </si>
  <si>
    <t>Prior year adjustment-Change</t>
  </si>
  <si>
    <t>in accounting policy</t>
  </si>
  <si>
    <t>Authorised and contracted (not provided for in the accounts)</t>
  </si>
  <si>
    <t xml:space="preserve">MASB 25 requires the deferred tax liability arising from the revaluation of freehold and </t>
  </si>
  <si>
    <t>long term leasehold land and buildings to be provided. This involves deducting an amount</t>
  </si>
  <si>
    <t>which is equivalent to the tax effect on the revaluation surplus from the revaluation reserve</t>
  </si>
  <si>
    <t>account and crediting it to the deferred tax liability account.</t>
  </si>
  <si>
    <t>Group</t>
  </si>
  <si>
    <t>At 1 January 2003</t>
  </si>
  <si>
    <t>The prior year adjustment relates to the effects of adoption of MASB 25 "Income Taxes."</t>
  </si>
  <si>
    <t>Please refer to Note B 15 for details.</t>
  </si>
  <si>
    <t>attributable to ordinary shareholders of RM 1,644,000 and the weighted average number</t>
  </si>
  <si>
    <t>The Group's turnover for the first quarter ended 31 March 2003 was RM13.1 million compared to RM9.6 million in the corresponding quarter of the previous year. The manufacturing and machinery segments showed an improved performance.</t>
  </si>
  <si>
    <t>The Group's profit before taxation for the first quarter ended 31 March 2003 was RM2.3 million compared to RM1.4 million in the corresponding quarter of the previous year.</t>
  </si>
  <si>
    <t>For the quarter under review, the Group recorded a profit before tax of RM 2.3 million compared to RM3.4 million in the immediate preceding quarter. The profit before tax for the previous quarter was higher because the turnover was higher due to seasonal factors affecting the manufacturing segment.</t>
  </si>
  <si>
    <t>Barring any unforeseen circumstances which is beyond the contemplation of the directors, the operating performance of the Group is expected to be satisfactory for the rest of the financial year. Both the manufacturing and machinery segments should continue to perform well for the remainder of the year.</t>
  </si>
  <si>
    <t>Hoh Fong Yin (MAICSA 0809434)</t>
  </si>
  <si>
    <t>Company Secretary</t>
  </si>
  <si>
    <t>29th May 2003</t>
  </si>
  <si>
    <t>By Order of the Board,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</si>
</sst>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s>
  <fonts count="3">
    <font>
      <sz val="10"/>
      <name val="Arial"/>
      <family val="0"/>
    </font>
    <font>
      <b/>
      <sz val="10"/>
      <name val="Arial"/>
      <family val="2"/>
    </font>
    <font>
      <sz val="8"/>
      <name val="Arial"/>
      <family val="2"/>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right"/>
    </xf>
    <xf numFmtId="3" fontId="0" fillId="0" borderId="0" xfId="0" applyNumberFormat="1" applyAlignment="1">
      <alignment/>
    </xf>
    <xf numFmtId="3" fontId="0" fillId="0" borderId="0" xfId="0" applyNumberFormat="1" applyAlignment="1">
      <alignment horizontal="right"/>
    </xf>
    <xf numFmtId="0" fontId="1" fillId="0" borderId="0" xfId="0" applyFont="1" applyAlignment="1">
      <alignment/>
    </xf>
    <xf numFmtId="3" fontId="0" fillId="0" borderId="1"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0" fontId="1" fillId="0" borderId="0" xfId="0" applyFont="1" applyAlignment="1">
      <alignment horizontal="lef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15" fontId="1" fillId="0" borderId="0" xfId="0" applyNumberFormat="1" applyFont="1" applyAlignment="1" quotePrefix="1">
      <alignment horizontal="right"/>
    </xf>
    <xf numFmtId="0" fontId="1" fillId="0" borderId="0" xfId="0" applyFont="1" applyAlignment="1">
      <alignment horizontal="right"/>
    </xf>
    <xf numFmtId="0" fontId="0" fillId="0" borderId="0" xfId="0" applyFont="1" applyAlignment="1">
      <alignment/>
    </xf>
    <xf numFmtId="0" fontId="1" fillId="0" borderId="0" xfId="0" applyFont="1" applyAlignment="1" quotePrefix="1">
      <alignment horizontal="right"/>
    </xf>
    <xf numFmtId="3" fontId="0" fillId="0" borderId="0" xfId="0" applyNumberFormat="1" applyBorder="1" applyAlignment="1">
      <alignment/>
    </xf>
    <xf numFmtId="4" fontId="0" fillId="0" borderId="0" xfId="0" applyNumberFormat="1" applyAlignment="1">
      <alignment/>
    </xf>
    <xf numFmtId="3" fontId="1" fillId="0" borderId="0" xfId="0" applyNumberFormat="1" applyFont="1" applyAlignment="1">
      <alignment horizontal="right"/>
    </xf>
    <xf numFmtId="3" fontId="0" fillId="0" borderId="7" xfId="0" applyNumberFormat="1" applyBorder="1" applyAlignment="1">
      <alignment/>
    </xf>
    <xf numFmtId="4" fontId="0" fillId="0" borderId="0" xfId="0" applyNumberFormat="1" applyAlignment="1">
      <alignment horizontal="right"/>
    </xf>
    <xf numFmtId="15" fontId="1" fillId="0" borderId="0" xfId="0" applyNumberFormat="1" applyFont="1" applyAlignment="1" quotePrefix="1">
      <alignment/>
    </xf>
    <xf numFmtId="0" fontId="2" fillId="0" borderId="0" xfId="0" applyFont="1" applyAlignment="1">
      <alignment/>
    </xf>
    <xf numFmtId="3" fontId="2" fillId="0" borderId="0" xfId="0" applyNumberFormat="1" applyFont="1" applyAlignment="1">
      <alignment/>
    </xf>
    <xf numFmtId="3" fontId="1" fillId="0" borderId="0" xfId="0" applyNumberFormat="1" applyFont="1" applyAlignment="1">
      <alignment/>
    </xf>
    <xf numFmtId="0" fontId="0" fillId="0" borderId="0" xfId="0" applyAlignment="1" quotePrefix="1">
      <alignment/>
    </xf>
    <xf numFmtId="3" fontId="0" fillId="0" borderId="0" xfId="0" applyNumberFormat="1" applyFont="1" applyAlignment="1">
      <alignment/>
    </xf>
    <xf numFmtId="0" fontId="0" fillId="0" borderId="0" xfId="0" applyFont="1" applyAlignment="1">
      <alignment horizontal="left"/>
    </xf>
    <xf numFmtId="3" fontId="0" fillId="0" borderId="3" xfId="0" applyNumberFormat="1" applyFont="1" applyBorder="1" applyAlignment="1">
      <alignment/>
    </xf>
    <xf numFmtId="3" fontId="0" fillId="0" borderId="0" xfId="0" applyNumberFormat="1" applyFont="1" applyBorder="1" applyAlignment="1">
      <alignment/>
    </xf>
    <xf numFmtId="3" fontId="0" fillId="0" borderId="1" xfId="0" applyNumberFormat="1" applyFont="1" applyBorder="1" applyAlignment="1">
      <alignment/>
    </xf>
    <xf numFmtId="3" fontId="0" fillId="0" borderId="3" xfId="0" applyNumberFormat="1" applyFill="1" applyBorder="1" applyAlignment="1">
      <alignment/>
    </xf>
    <xf numFmtId="16" fontId="1" fillId="0" borderId="0" xfId="0" applyNumberFormat="1" applyFont="1" applyAlignment="1" quotePrefix="1">
      <alignment/>
    </xf>
    <xf numFmtId="3" fontId="1" fillId="0" borderId="0" xfId="0" applyNumberFormat="1" applyFont="1" applyBorder="1" applyAlignment="1">
      <alignment/>
    </xf>
    <xf numFmtId="0" fontId="1" fillId="0" borderId="0" xfId="0" applyFont="1" applyBorder="1" applyAlignment="1">
      <alignment horizontal="left"/>
    </xf>
    <xf numFmtId="2" fontId="0" fillId="0" borderId="0" xfId="0" applyNumberFormat="1" applyAlignment="1">
      <alignment/>
    </xf>
    <xf numFmtId="2" fontId="0" fillId="0" borderId="0" xfId="0" applyNumberFormat="1" applyAlignment="1">
      <alignment horizontal="right"/>
    </xf>
    <xf numFmtId="0" fontId="0" fillId="0" borderId="0" xfId="0" applyFont="1" applyAlignment="1" quotePrefix="1">
      <alignment/>
    </xf>
    <xf numFmtId="4" fontId="0" fillId="0" borderId="0" xfId="0" applyNumberFormat="1" applyBorder="1" applyAlignment="1">
      <alignment/>
    </xf>
    <xf numFmtId="0" fontId="1" fillId="0" borderId="8" xfId="0" applyFont="1" applyBorder="1" applyAlignment="1">
      <alignment horizontal="center"/>
    </xf>
    <xf numFmtId="0" fontId="1" fillId="0" borderId="8" xfId="0" applyFont="1" applyBorder="1" applyAlignment="1" quotePrefix="1">
      <alignment horizontal="center"/>
    </xf>
    <xf numFmtId="0" fontId="1" fillId="0" borderId="8" xfId="0" applyFont="1" applyBorder="1" applyAlignment="1">
      <alignment/>
    </xf>
    <xf numFmtId="0" fontId="1" fillId="0" borderId="8" xfId="0" applyFont="1" applyBorder="1" applyAlignment="1">
      <alignment horizontal="right"/>
    </xf>
    <xf numFmtId="0" fontId="0" fillId="0" borderId="8" xfId="0"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quotePrefix="1">
      <alignment horizontal="center"/>
    </xf>
    <xf numFmtId="0" fontId="0"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right"/>
    </xf>
    <xf numFmtId="0" fontId="0" fillId="0" borderId="0" xfId="0" applyAlignment="1" quotePrefix="1">
      <alignment horizontal="center"/>
    </xf>
    <xf numFmtId="16" fontId="1" fillId="0" borderId="0" xfId="0" applyNumberFormat="1"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9"/>
  <sheetViews>
    <sheetView workbookViewId="0" topLeftCell="A4">
      <selection activeCell="H9" sqref="H9"/>
    </sheetView>
  </sheetViews>
  <sheetFormatPr defaultColWidth="9.140625" defaultRowHeight="12.75"/>
  <cols>
    <col min="1" max="1" width="30.00390625" style="0" customWidth="1"/>
    <col min="2" max="3" width="9.140625" style="2" customWidth="1"/>
    <col min="4" max="4" width="10.28125" style="2" customWidth="1"/>
    <col min="5" max="5" width="11.7109375" style="2" customWidth="1"/>
    <col min="6" max="6" width="9.140625" style="2" customWidth="1"/>
  </cols>
  <sheetData>
    <row r="1" ht="12.75">
      <c r="A1" s="4" t="s">
        <v>0</v>
      </c>
    </row>
    <row r="3" ht="12.75">
      <c r="A3" s="4" t="s">
        <v>1</v>
      </c>
    </row>
    <row r="4" ht="12.75">
      <c r="A4" s="4" t="s">
        <v>203</v>
      </c>
    </row>
    <row r="5" ht="12.75">
      <c r="A5" s="4" t="s">
        <v>171</v>
      </c>
    </row>
    <row r="6" spans="1:5" ht="12.75">
      <c r="A6" s="4"/>
      <c r="B6" s="47" t="s">
        <v>172</v>
      </c>
      <c r="C6" s="47"/>
      <c r="D6" s="47"/>
      <c r="E6" s="24" t="s">
        <v>173</v>
      </c>
    </row>
    <row r="8" spans="2:6" ht="12.75">
      <c r="B8" s="3" t="s">
        <v>2</v>
      </c>
      <c r="C8" s="3" t="s">
        <v>2</v>
      </c>
      <c r="D8" s="3" t="s">
        <v>9</v>
      </c>
      <c r="E8" s="3" t="s">
        <v>4</v>
      </c>
      <c r="F8" s="3"/>
    </row>
    <row r="9" spans="2:6" ht="12.75">
      <c r="B9" s="3" t="s">
        <v>3</v>
      </c>
      <c r="C9" s="3" t="s">
        <v>8</v>
      </c>
      <c r="D9" s="3" t="s">
        <v>10</v>
      </c>
      <c r="E9" s="3" t="s">
        <v>5</v>
      </c>
      <c r="F9" s="3" t="s">
        <v>6</v>
      </c>
    </row>
    <row r="10" spans="1:6" ht="12.75">
      <c r="A10" s="21"/>
      <c r="B10" s="18" t="s">
        <v>7</v>
      </c>
      <c r="C10" s="18" t="s">
        <v>7</v>
      </c>
      <c r="D10" s="18" t="s">
        <v>7</v>
      </c>
      <c r="E10" s="18" t="s">
        <v>7</v>
      </c>
      <c r="F10" s="18" t="s">
        <v>7</v>
      </c>
    </row>
    <row r="11" spans="1:6" ht="12.75">
      <c r="A11" s="21"/>
      <c r="B11" s="18"/>
      <c r="C11" s="18"/>
      <c r="D11" s="18"/>
      <c r="E11" s="18"/>
      <c r="F11" s="18"/>
    </row>
    <row r="12" spans="2:6" ht="12.75">
      <c r="B12" s="7"/>
      <c r="C12" s="7"/>
      <c r="D12" s="7"/>
      <c r="E12" s="7"/>
      <c r="F12" s="7"/>
    </row>
    <row r="13" spans="1:6" ht="12.75">
      <c r="A13" s="4" t="s">
        <v>311</v>
      </c>
      <c r="B13" s="26">
        <v>43770</v>
      </c>
      <c r="C13" s="26">
        <v>3686</v>
      </c>
      <c r="D13" s="26">
        <v>1490</v>
      </c>
      <c r="E13" s="26">
        <v>35126</v>
      </c>
      <c r="F13" s="26">
        <f>SUM(B13:E13)</f>
        <v>84072</v>
      </c>
    </row>
    <row r="14" ht="12.75">
      <c r="A14" s="4"/>
    </row>
    <row r="15" ht="12.75">
      <c r="A15" s="4" t="s">
        <v>303</v>
      </c>
    </row>
    <row r="16" spans="1:6" ht="12.75">
      <c r="A16" s="4" t="s">
        <v>304</v>
      </c>
      <c r="E16" s="2">
        <v>-2421</v>
      </c>
      <c r="F16" s="2">
        <f>SUM(B16:E16)</f>
        <v>-2421</v>
      </c>
    </row>
    <row r="17" spans="1:6" ht="12.75">
      <c r="A17" s="4"/>
      <c r="B17" s="7"/>
      <c r="C17" s="7"/>
      <c r="D17" s="7"/>
      <c r="E17" s="7"/>
      <c r="F17" s="7"/>
    </row>
    <row r="18" spans="1:6" ht="12.75">
      <c r="A18" s="4" t="s">
        <v>311</v>
      </c>
      <c r="B18" s="16"/>
      <c r="C18" s="16"/>
      <c r="D18" s="16"/>
      <c r="E18" s="16"/>
      <c r="F18" s="16"/>
    </row>
    <row r="19" spans="1:6" ht="12.75">
      <c r="A19" s="4" t="s">
        <v>195</v>
      </c>
      <c r="B19" s="2">
        <f>SUM(B13:B16)</f>
        <v>43770</v>
      </c>
      <c r="C19" s="2">
        <f>SUM(C13:C16)</f>
        <v>3686</v>
      </c>
      <c r="D19" s="2">
        <f>SUM(D13:D16)</f>
        <v>1490</v>
      </c>
      <c r="E19" s="2">
        <f>SUM(E13:E16)</f>
        <v>32705</v>
      </c>
      <c r="F19" s="2">
        <f>SUM(F13:F16)</f>
        <v>81651</v>
      </c>
    </row>
    <row r="20" ht="12.75">
      <c r="A20" s="4"/>
    </row>
    <row r="22" spans="1:6" ht="12.75">
      <c r="A22" t="s">
        <v>164</v>
      </c>
      <c r="E22" s="2">
        <v>1644</v>
      </c>
      <c r="F22" s="2">
        <f>SUM(B22:E22)</f>
        <v>1644</v>
      </c>
    </row>
    <row r="25" spans="1:6" ht="12.75">
      <c r="A25" s="4" t="s">
        <v>205</v>
      </c>
      <c r="B25" s="5">
        <f>SUM(B19:B22)</f>
        <v>43770</v>
      </c>
      <c r="C25" s="5">
        <f>SUM(C19:C22)</f>
        <v>3686</v>
      </c>
      <c r="D25" s="5">
        <f>SUM(D19:D22)</f>
        <v>1490</v>
      </c>
      <c r="E25" s="5">
        <f>SUM(E19:E22)</f>
        <v>34349</v>
      </c>
      <c r="F25" s="5">
        <f>SUM(F19:F22)</f>
        <v>83295</v>
      </c>
    </row>
    <row r="26" spans="1:6" ht="12.75">
      <c r="A26" s="4"/>
      <c r="B26" s="16"/>
      <c r="C26" s="16"/>
      <c r="D26" s="16"/>
      <c r="E26" s="16"/>
      <c r="F26" s="16"/>
    </row>
    <row r="28" ht="12.75">
      <c r="A28" s="4" t="s">
        <v>13</v>
      </c>
    </row>
    <row r="29" ht="12.75">
      <c r="A29" s="4" t="s">
        <v>225</v>
      </c>
    </row>
  </sheetData>
  <mergeCells count="1">
    <mergeCell ref="B6:D6"/>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F34"/>
  <sheetViews>
    <sheetView workbookViewId="0" topLeftCell="A1">
      <selection activeCell="B27" sqref="B27"/>
    </sheetView>
  </sheetViews>
  <sheetFormatPr defaultColWidth="9.140625" defaultRowHeight="12.75"/>
  <cols>
    <col min="1" max="1" width="41.140625" style="0" customWidth="1"/>
    <col min="4" max="4" width="2.7109375" style="0" customWidth="1"/>
  </cols>
  <sheetData>
    <row r="1" ht="12.75">
      <c r="A1" s="4" t="s">
        <v>0</v>
      </c>
    </row>
    <row r="3" ht="12.75">
      <c r="A3" s="4" t="s">
        <v>59</v>
      </c>
    </row>
    <row r="4" ht="12.75">
      <c r="A4" s="4" t="s">
        <v>203</v>
      </c>
    </row>
    <row r="5" ht="12.75">
      <c r="A5" s="4" t="s">
        <v>171</v>
      </c>
    </row>
    <row r="6" spans="2:6" ht="12.75">
      <c r="B6" s="48"/>
      <c r="C6" s="48"/>
      <c r="D6" s="39"/>
      <c r="E6" s="48"/>
      <c r="F6" s="48"/>
    </row>
    <row r="7" spans="2:6" ht="12.75">
      <c r="B7" s="48" t="s">
        <v>257</v>
      </c>
      <c r="C7" s="49"/>
      <c r="D7" s="40"/>
      <c r="E7" s="48" t="s">
        <v>258</v>
      </c>
      <c r="F7" s="49"/>
    </row>
    <row r="8" spans="1:6" ht="12.75">
      <c r="A8" s="4" t="s">
        <v>284</v>
      </c>
      <c r="B8" s="4">
        <v>2003</v>
      </c>
      <c r="C8" s="4">
        <v>2002</v>
      </c>
      <c r="D8" s="41"/>
      <c r="E8" s="4">
        <v>2003</v>
      </c>
      <c r="F8" s="4">
        <v>2002</v>
      </c>
    </row>
    <row r="9" spans="2:6" ht="12.75">
      <c r="B9" s="13" t="s">
        <v>11</v>
      </c>
      <c r="C9" s="13" t="s">
        <v>11</v>
      </c>
      <c r="D9" s="42"/>
      <c r="E9" s="13" t="s">
        <v>11</v>
      </c>
      <c r="F9" s="13" t="s">
        <v>11</v>
      </c>
    </row>
    <row r="10" ht="12.75">
      <c r="D10" s="43"/>
    </row>
    <row r="11" spans="1:6" ht="12.75">
      <c r="A11" t="s">
        <v>27</v>
      </c>
      <c r="B11" s="2">
        <v>13152</v>
      </c>
      <c r="C11" s="2">
        <v>9585</v>
      </c>
      <c r="D11" s="44"/>
      <c r="E11" s="2">
        <v>13152</v>
      </c>
      <c r="F11" s="2">
        <v>9585</v>
      </c>
    </row>
    <row r="12" spans="2:6" ht="12.75">
      <c r="B12" s="2"/>
      <c r="C12" s="2"/>
      <c r="D12" s="44"/>
      <c r="E12" s="2"/>
      <c r="F12" s="2"/>
    </row>
    <row r="13" spans="2:6" ht="12.75">
      <c r="B13" s="2"/>
      <c r="C13" s="2"/>
      <c r="D13" s="44"/>
      <c r="E13" s="2"/>
      <c r="F13" s="2"/>
    </row>
    <row r="14" spans="1:6" ht="12.75">
      <c r="A14" t="s">
        <v>60</v>
      </c>
      <c r="B14" s="2">
        <v>2368</v>
      </c>
      <c r="C14" s="2">
        <v>1273</v>
      </c>
      <c r="D14" s="44"/>
      <c r="E14" s="2">
        <v>2368</v>
      </c>
      <c r="F14" s="2">
        <v>1273</v>
      </c>
    </row>
    <row r="15" spans="2:6" ht="12.75">
      <c r="B15" s="2"/>
      <c r="C15" s="2"/>
      <c r="D15" s="44"/>
      <c r="E15" s="2"/>
      <c r="F15" s="2"/>
    </row>
    <row r="16" spans="1:6" ht="12.75">
      <c r="A16" t="s">
        <v>61</v>
      </c>
      <c r="B16" s="2">
        <v>-290</v>
      </c>
      <c r="C16" s="2">
        <v>-83</v>
      </c>
      <c r="D16" s="44"/>
      <c r="E16" s="2">
        <v>-290</v>
      </c>
      <c r="F16" s="2">
        <v>-83</v>
      </c>
    </row>
    <row r="17" spans="1:6" ht="12.75">
      <c r="A17" t="s">
        <v>62</v>
      </c>
      <c r="B17" s="2">
        <v>31</v>
      </c>
      <c r="C17" s="2">
        <v>0</v>
      </c>
      <c r="D17" s="44"/>
      <c r="E17" s="2">
        <v>31</v>
      </c>
      <c r="F17" s="2">
        <v>0</v>
      </c>
    </row>
    <row r="18" spans="1:6" ht="12.75">
      <c r="A18" t="s">
        <v>63</v>
      </c>
      <c r="B18" s="7">
        <v>174</v>
      </c>
      <c r="C18" s="7">
        <v>246</v>
      </c>
      <c r="D18" s="45"/>
      <c r="E18" s="7">
        <v>174</v>
      </c>
      <c r="F18" s="7">
        <v>246</v>
      </c>
    </row>
    <row r="19" spans="2:6" ht="12.75">
      <c r="B19" s="2"/>
      <c r="C19" s="2"/>
      <c r="D19" s="44"/>
      <c r="E19" s="2"/>
      <c r="F19" s="2"/>
    </row>
    <row r="20" spans="1:6" ht="12.75">
      <c r="A20" t="s">
        <v>28</v>
      </c>
      <c r="B20" s="2">
        <f>SUM(B14:B18)</f>
        <v>2283</v>
      </c>
      <c r="C20" s="2">
        <f>SUM(C14:C18)</f>
        <v>1436</v>
      </c>
      <c r="D20" s="44"/>
      <c r="E20" s="2">
        <f>SUM(E14:E18)</f>
        <v>2283</v>
      </c>
      <c r="F20" s="2">
        <f>SUM(F14:F18)</f>
        <v>1436</v>
      </c>
    </row>
    <row r="21" spans="1:6" ht="12.75">
      <c r="A21" t="s">
        <v>64</v>
      </c>
      <c r="B21" s="7">
        <v>-642</v>
      </c>
      <c r="C21" s="7">
        <v>-240</v>
      </c>
      <c r="D21" s="45"/>
      <c r="E21" s="7">
        <v>-642</v>
      </c>
      <c r="F21" s="7">
        <v>-240</v>
      </c>
    </row>
    <row r="22" spans="1:6" ht="12.75">
      <c r="A22" t="s">
        <v>65</v>
      </c>
      <c r="B22" s="2">
        <f>SUM(B20:B21)</f>
        <v>1641</v>
      </c>
      <c r="C22" s="2">
        <f>SUM(C20:C21)</f>
        <v>1196</v>
      </c>
      <c r="D22" s="44"/>
      <c r="E22" s="2">
        <f>SUM(E20:E21)</f>
        <v>1641</v>
      </c>
      <c r="F22" s="2">
        <f>SUM(F20:F21)</f>
        <v>1196</v>
      </c>
    </row>
    <row r="23" spans="1:6" ht="12.75">
      <c r="A23" t="s">
        <v>152</v>
      </c>
      <c r="B23" s="2">
        <v>3</v>
      </c>
      <c r="C23" s="2">
        <v>4</v>
      </c>
      <c r="D23" s="44"/>
      <c r="E23" s="2">
        <v>3</v>
      </c>
      <c r="F23" s="2">
        <v>4</v>
      </c>
    </row>
    <row r="24" spans="1:6" ht="12.75">
      <c r="A24" t="s">
        <v>66</v>
      </c>
      <c r="B24" s="5">
        <f>SUM(B22:B23)</f>
        <v>1644</v>
      </c>
      <c r="C24" s="5">
        <f>SUM(C22:C23)</f>
        <v>1200</v>
      </c>
      <c r="D24" s="46"/>
      <c r="E24" s="5">
        <f>SUM(E22:E23)</f>
        <v>1644</v>
      </c>
      <c r="F24" s="5">
        <f>SUM(F22:F23)</f>
        <v>1200</v>
      </c>
    </row>
    <row r="25" spans="2:6" ht="12.75">
      <c r="B25" s="2"/>
      <c r="C25" s="2"/>
      <c r="D25" s="2"/>
      <c r="E25" s="2"/>
      <c r="F25" s="2"/>
    </row>
    <row r="27" spans="1:6" ht="12.75">
      <c r="A27" t="s">
        <v>67</v>
      </c>
      <c r="B27" s="17">
        <f>+B24*100/43770</f>
        <v>3.7559972583961616</v>
      </c>
      <c r="C27" s="17">
        <f>+C24*100/43770</f>
        <v>2.7416038382453736</v>
      </c>
      <c r="D27" s="17"/>
      <c r="E27" s="17">
        <f>+E24*100/43770</f>
        <v>3.7559972583961616</v>
      </c>
      <c r="F27" s="17">
        <f>+F24*100/43770</f>
        <v>2.7416038382453736</v>
      </c>
    </row>
    <row r="28" spans="2:6" ht="12.75">
      <c r="B28" s="17"/>
      <c r="C28" s="17"/>
      <c r="D28" s="17"/>
      <c r="E28" s="17"/>
      <c r="F28" s="17"/>
    </row>
    <row r="29" spans="1:6" ht="12.75">
      <c r="A29" t="s">
        <v>282</v>
      </c>
      <c r="B29" s="20" t="s">
        <v>264</v>
      </c>
      <c r="C29" s="20" t="s">
        <v>264</v>
      </c>
      <c r="D29" s="20"/>
      <c r="E29" s="20" t="s">
        <v>264</v>
      </c>
      <c r="F29" s="20" t="s">
        <v>264</v>
      </c>
    </row>
    <row r="30" spans="2:6" ht="12.75">
      <c r="B30" s="17"/>
      <c r="C30" s="20"/>
      <c r="D30" s="20"/>
      <c r="E30" s="17"/>
      <c r="F30" s="20"/>
    </row>
    <row r="31" spans="2:6" ht="12.75">
      <c r="B31" s="17"/>
      <c r="C31" s="17"/>
      <c r="D31" s="17"/>
      <c r="E31" s="17"/>
      <c r="F31" s="17"/>
    </row>
    <row r="33" ht="12.75">
      <c r="A33" s="4" t="s">
        <v>69</v>
      </c>
    </row>
    <row r="34" ht="12.75">
      <c r="A34" s="4" t="s">
        <v>224</v>
      </c>
    </row>
  </sheetData>
  <mergeCells count="4">
    <mergeCell ref="B6:C6"/>
    <mergeCell ref="B7:C7"/>
    <mergeCell ref="E6:F6"/>
    <mergeCell ref="E7:F7"/>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E63"/>
  <sheetViews>
    <sheetView workbookViewId="0" topLeftCell="A18">
      <selection activeCell="E47" sqref="E47"/>
    </sheetView>
  </sheetViews>
  <sheetFormatPr defaultColWidth="9.140625" defaultRowHeight="12.75"/>
  <cols>
    <col min="1" max="1" width="4.7109375" style="0" customWidth="1"/>
    <col min="2" max="2" width="23.00390625" style="0" customWidth="1"/>
    <col min="3" max="4" width="11.57421875" style="0" customWidth="1"/>
    <col min="5" max="5" width="13.140625" style="0" customWidth="1"/>
  </cols>
  <sheetData>
    <row r="1" ht="12.75">
      <c r="A1" s="4" t="s">
        <v>0</v>
      </c>
    </row>
    <row r="3" spans="1:2" ht="12.75">
      <c r="A3" s="4" t="s">
        <v>41</v>
      </c>
      <c r="B3" s="4"/>
    </row>
    <row r="4" spans="1:2" ht="12.75">
      <c r="A4" s="4" t="s">
        <v>205</v>
      </c>
      <c r="B4" s="4"/>
    </row>
    <row r="5" ht="12.75">
      <c r="A5" s="4" t="s">
        <v>171</v>
      </c>
    </row>
    <row r="6" spans="1:5" ht="12.75">
      <c r="A6" s="4"/>
      <c r="E6" s="13"/>
    </row>
    <row r="7" spans="3:5" ht="12.75">
      <c r="C7" s="4"/>
      <c r="D7" s="12" t="s">
        <v>206</v>
      </c>
      <c r="E7" s="12" t="s">
        <v>158</v>
      </c>
    </row>
    <row r="8" spans="3:5" ht="12.75">
      <c r="C8" s="4"/>
      <c r="D8" s="13" t="s">
        <v>11</v>
      </c>
      <c r="E8" s="13" t="s">
        <v>11</v>
      </c>
    </row>
    <row r="10" spans="1:5" ht="12.75">
      <c r="A10" t="s">
        <v>19</v>
      </c>
      <c r="D10" s="2">
        <v>36184</v>
      </c>
      <c r="E10" s="2">
        <v>36171</v>
      </c>
    </row>
    <row r="11" spans="1:5" ht="12.75">
      <c r="A11" t="s">
        <v>42</v>
      </c>
      <c r="D11" s="2">
        <v>7121</v>
      </c>
      <c r="E11" s="2">
        <v>6995</v>
      </c>
    </row>
    <row r="12" spans="1:5" ht="12.75">
      <c r="A12" t="s">
        <v>43</v>
      </c>
      <c r="D12" s="2">
        <v>8894</v>
      </c>
      <c r="E12" s="2">
        <v>8894</v>
      </c>
    </row>
    <row r="13" spans="1:5" ht="12.75">
      <c r="A13" t="s">
        <v>231</v>
      </c>
      <c r="D13" s="2">
        <v>564</v>
      </c>
      <c r="E13" s="2">
        <v>239</v>
      </c>
    </row>
    <row r="14" spans="4:5" ht="12.75">
      <c r="D14" s="2"/>
      <c r="E14" s="2"/>
    </row>
    <row r="15" spans="1:5" ht="12.75">
      <c r="A15" s="4" t="s">
        <v>44</v>
      </c>
      <c r="D15" s="2"/>
      <c r="E15" s="2"/>
    </row>
    <row r="16" spans="1:5" ht="12.75">
      <c r="A16" t="s">
        <v>22</v>
      </c>
      <c r="D16" s="9">
        <v>30251</v>
      </c>
      <c r="E16" s="9">
        <v>22486</v>
      </c>
    </row>
    <row r="17" spans="1:5" ht="12.75">
      <c r="A17" t="s">
        <v>45</v>
      </c>
      <c r="D17" s="10">
        <v>20850</v>
      </c>
      <c r="E17" s="10">
        <v>29086</v>
      </c>
    </row>
    <row r="18" spans="1:5" ht="12.75">
      <c r="A18" t="s">
        <v>46</v>
      </c>
      <c r="D18" s="11">
        <v>11596</v>
      </c>
      <c r="E18" s="11">
        <v>9600</v>
      </c>
    </row>
    <row r="19" spans="4:5" ht="12.75">
      <c r="D19" s="6">
        <f>SUM(D16:D18)</f>
        <v>62697</v>
      </c>
      <c r="E19" s="6">
        <f>SUM(E16:E18)</f>
        <v>61172</v>
      </c>
    </row>
    <row r="20" spans="4:5" ht="12.75">
      <c r="D20" s="2"/>
      <c r="E20" s="2"/>
    </row>
    <row r="21" spans="1:5" ht="12.75">
      <c r="A21" s="4" t="s">
        <v>47</v>
      </c>
      <c r="D21" s="2"/>
      <c r="E21" s="2"/>
    </row>
    <row r="22" spans="1:5" ht="12.75">
      <c r="A22" t="s">
        <v>48</v>
      </c>
      <c r="D22" s="9">
        <v>10451</v>
      </c>
      <c r="E22" s="9">
        <v>11099</v>
      </c>
    </row>
    <row r="23" spans="1:5" ht="12.75">
      <c r="A23" t="s">
        <v>196</v>
      </c>
      <c r="D23" s="10">
        <v>9883</v>
      </c>
      <c r="E23" s="10">
        <v>8879</v>
      </c>
    </row>
    <row r="24" spans="1:5" ht="12.75">
      <c r="A24" t="s">
        <v>38</v>
      </c>
      <c r="D24" s="11">
        <v>2167</v>
      </c>
      <c r="E24" s="11">
        <v>1951</v>
      </c>
    </row>
    <row r="25" spans="4:5" ht="12.75">
      <c r="D25" s="6">
        <f>SUM(D22:D24)</f>
        <v>22501</v>
      </c>
      <c r="E25" s="6">
        <f>SUM(E22:E24)</f>
        <v>21929</v>
      </c>
    </row>
    <row r="26" spans="4:5" ht="12.75">
      <c r="D26" s="2"/>
      <c r="E26" s="2"/>
    </row>
    <row r="27" spans="1:5" ht="12.75">
      <c r="A27" s="4" t="s">
        <v>50</v>
      </c>
      <c r="D27" s="2">
        <f>+D19-D25</f>
        <v>40196</v>
      </c>
      <c r="E27" s="2">
        <f>+E19-E25</f>
        <v>39243</v>
      </c>
    </row>
    <row r="28" spans="4:5" ht="12.75">
      <c r="D28" s="2"/>
      <c r="E28" s="2"/>
    </row>
    <row r="29" spans="4:5" ht="13.5" thickBot="1">
      <c r="D29" s="19">
        <f>+D10+D11+D12+D13+D27</f>
        <v>92959</v>
      </c>
      <c r="E29" s="19">
        <f>+E10+E11+E12+E13+E27</f>
        <v>91542</v>
      </c>
    </row>
    <row r="30" spans="4:5" ht="12.75">
      <c r="D30" s="2"/>
      <c r="E30" s="2"/>
    </row>
    <row r="31" spans="1:5" ht="12.75">
      <c r="A31" s="4" t="s">
        <v>51</v>
      </c>
      <c r="D31" s="2"/>
      <c r="E31" s="2"/>
    </row>
    <row r="32" spans="1:5" ht="12.75">
      <c r="A32" s="4" t="s">
        <v>52</v>
      </c>
      <c r="D32" s="2"/>
      <c r="E32" s="2"/>
    </row>
    <row r="33" spans="2:5" ht="12.75">
      <c r="B33" t="s">
        <v>53</v>
      </c>
      <c r="D33" s="2">
        <v>43770</v>
      </c>
      <c r="E33" s="2">
        <v>43770</v>
      </c>
    </row>
    <row r="34" spans="2:5" ht="12.75">
      <c r="B34" t="s">
        <v>54</v>
      </c>
      <c r="D34" s="7">
        <v>39524</v>
      </c>
      <c r="E34" s="7">
        <v>40302</v>
      </c>
    </row>
    <row r="35" spans="4:5" ht="12.75">
      <c r="D35" s="2">
        <f>SUM(D33:D34)</f>
        <v>83294</v>
      </c>
      <c r="E35" s="2">
        <f>SUM(E33:E34)</f>
        <v>84072</v>
      </c>
    </row>
    <row r="36" spans="4:5" ht="12.75">
      <c r="D36" s="2"/>
      <c r="E36" s="2"/>
    </row>
    <row r="37" spans="1:5" ht="12.75">
      <c r="A37" s="4" t="s">
        <v>230</v>
      </c>
      <c r="D37" s="2">
        <v>668</v>
      </c>
      <c r="E37" s="2">
        <v>768</v>
      </c>
    </row>
    <row r="38" spans="1:5" ht="12.75">
      <c r="A38" s="4" t="s">
        <v>55</v>
      </c>
      <c r="D38" s="2">
        <v>2134</v>
      </c>
      <c r="E38" s="2">
        <v>2137</v>
      </c>
    </row>
    <row r="39" spans="4:5" ht="12.75">
      <c r="D39" s="2"/>
      <c r="E39" s="2"/>
    </row>
    <row r="40" spans="1:5" ht="12.75">
      <c r="A40" s="4" t="s">
        <v>56</v>
      </c>
      <c r="D40" s="2"/>
      <c r="E40" s="2"/>
    </row>
    <row r="41" spans="2:5" ht="12.75">
      <c r="B41" t="s">
        <v>49</v>
      </c>
      <c r="D41" s="16">
        <v>895</v>
      </c>
      <c r="E41" s="16">
        <v>1444</v>
      </c>
    </row>
    <row r="42" spans="2:5" ht="12.75">
      <c r="B42" t="s">
        <v>57</v>
      </c>
      <c r="D42" s="7">
        <v>5968</v>
      </c>
      <c r="E42" s="7">
        <v>3121</v>
      </c>
    </row>
    <row r="43" spans="4:5" ht="12.75">
      <c r="D43" s="16">
        <f>SUM(D41:D42)</f>
        <v>6863</v>
      </c>
      <c r="E43" s="16">
        <f>SUM(E41:E42)</f>
        <v>4565</v>
      </c>
    </row>
    <row r="44" spans="4:5" ht="12.75">
      <c r="D44" s="2"/>
      <c r="E44" s="2"/>
    </row>
    <row r="45" spans="4:5" ht="13.5" thickBot="1">
      <c r="D45" s="19">
        <f>+D35+D37+D38+D43</f>
        <v>92959</v>
      </c>
      <c r="E45" s="19">
        <f>+E35+E37+E38+E43</f>
        <v>91542</v>
      </c>
    </row>
    <row r="46" spans="4:5" ht="12.75">
      <c r="D46" s="16"/>
      <c r="E46" s="16"/>
    </row>
    <row r="47" spans="1:5" ht="12.75">
      <c r="A47" t="s">
        <v>283</v>
      </c>
      <c r="D47" s="38">
        <f>+(D35+D37-D13)/D33</f>
        <v>1.9053689741832305</v>
      </c>
      <c r="E47" s="38">
        <f>+(E35+E37-E13)/E33</f>
        <v>1.9328535526616404</v>
      </c>
    </row>
    <row r="48" spans="4:5" ht="12.75">
      <c r="D48" s="16"/>
      <c r="E48" s="16"/>
    </row>
    <row r="49" spans="1:5" ht="12.75">
      <c r="A49" s="4" t="s">
        <v>58</v>
      </c>
      <c r="D49" s="2"/>
      <c r="E49" s="2"/>
    </row>
    <row r="50" spans="1:5" ht="12.75">
      <c r="A50" s="4" t="s">
        <v>224</v>
      </c>
      <c r="D50" s="2"/>
      <c r="E50" s="2"/>
    </row>
    <row r="51" spans="4:5" ht="12.75">
      <c r="D51" s="2"/>
      <c r="E51" s="2"/>
    </row>
    <row r="52" spans="4:5" ht="12.75">
      <c r="D52" s="2"/>
      <c r="E52" s="2"/>
    </row>
    <row r="53" spans="4:5" ht="12.75">
      <c r="D53" s="2"/>
      <c r="E53" s="2"/>
    </row>
    <row r="54" spans="4:5" ht="12.75">
      <c r="D54" s="2"/>
      <c r="E54" s="2"/>
    </row>
    <row r="55" spans="4:5" ht="12.75">
      <c r="D55" s="2"/>
      <c r="E55" s="2"/>
    </row>
    <row r="56" spans="4:5" ht="12.75">
      <c r="D56" s="2"/>
      <c r="E56" s="2"/>
    </row>
    <row r="57" spans="4:5" ht="12.75">
      <c r="D57" s="2"/>
      <c r="E57" s="2"/>
    </row>
    <row r="58" spans="4:5" ht="12.75">
      <c r="D58" s="2"/>
      <c r="E58" s="2"/>
    </row>
    <row r="59" spans="4:5" ht="12.75">
      <c r="D59" s="2"/>
      <c r="E59" s="2"/>
    </row>
    <row r="60" spans="4:5" ht="12.75">
      <c r="D60" s="2"/>
      <c r="E60" s="2"/>
    </row>
    <row r="61" spans="4:5" ht="12.75">
      <c r="D61" s="2"/>
      <c r="E61" s="2"/>
    </row>
    <row r="62" spans="4:5" ht="12.75">
      <c r="D62" s="2"/>
      <c r="E62" s="2"/>
    </row>
    <row r="63" spans="4:5" ht="12.75">
      <c r="D63" s="2"/>
      <c r="E63" s="2"/>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D88"/>
  <sheetViews>
    <sheetView workbookViewId="0" topLeftCell="A67">
      <selection activeCell="C23" sqref="C23"/>
    </sheetView>
  </sheetViews>
  <sheetFormatPr defaultColWidth="9.140625" defaultRowHeight="12.75"/>
  <cols>
    <col min="1" max="1" width="48.140625" style="0" customWidth="1"/>
    <col min="2" max="3" width="14.28125" style="0" customWidth="1"/>
    <col min="4" max="4" width="12.00390625" style="0" customWidth="1"/>
  </cols>
  <sheetData>
    <row r="1" ht="12.75">
      <c r="A1" s="4" t="s">
        <v>0</v>
      </c>
    </row>
    <row r="3" ht="12.75">
      <c r="A3" s="4" t="s">
        <v>70</v>
      </c>
    </row>
    <row r="4" ht="12.75">
      <c r="A4" s="4" t="s">
        <v>203</v>
      </c>
    </row>
    <row r="5" ht="12.75">
      <c r="A5" s="4" t="s">
        <v>171</v>
      </c>
    </row>
    <row r="6" spans="1:3" ht="12.75">
      <c r="A6" s="4"/>
      <c r="B6" s="12" t="s">
        <v>206</v>
      </c>
      <c r="C6" s="12" t="s">
        <v>158</v>
      </c>
    </row>
    <row r="7" spans="2:3" ht="12.75">
      <c r="B7" s="13" t="s">
        <v>11</v>
      </c>
      <c r="C7" s="13" t="s">
        <v>11</v>
      </c>
    </row>
    <row r="8" ht="12.75">
      <c r="A8" s="4" t="s">
        <v>182</v>
      </c>
    </row>
    <row r="9" spans="1:3" ht="12.75">
      <c r="A9" t="s">
        <v>71</v>
      </c>
      <c r="B9" s="2">
        <v>2283</v>
      </c>
      <c r="C9" s="2">
        <v>12820</v>
      </c>
    </row>
    <row r="10" spans="2:3" ht="12.75">
      <c r="B10" s="2"/>
      <c r="C10" s="2"/>
    </row>
    <row r="11" spans="1:3" ht="12.75">
      <c r="A11" s="4" t="s">
        <v>72</v>
      </c>
      <c r="B11" s="2"/>
      <c r="C11" s="2"/>
    </row>
    <row r="12" spans="2:3" ht="12.75">
      <c r="B12" s="2"/>
      <c r="C12" s="2"/>
    </row>
    <row r="13" spans="1:3" ht="12.75">
      <c r="A13" t="s">
        <v>150</v>
      </c>
      <c r="B13" s="2">
        <v>823</v>
      </c>
      <c r="C13" s="2">
        <v>3446</v>
      </c>
    </row>
    <row r="14" spans="1:3" ht="12.75">
      <c r="A14" t="s">
        <v>226</v>
      </c>
      <c r="B14" s="2">
        <v>125</v>
      </c>
      <c r="C14" s="2">
        <v>47</v>
      </c>
    </row>
    <row r="15" spans="1:3" ht="12.75">
      <c r="A15" t="s">
        <v>227</v>
      </c>
      <c r="B15" s="2">
        <v>-100</v>
      </c>
      <c r="C15" s="2">
        <v>-400</v>
      </c>
    </row>
    <row r="16" spans="1:3" ht="12.75">
      <c r="A16" t="s">
        <v>63</v>
      </c>
      <c r="B16" s="2">
        <v>-174</v>
      </c>
      <c r="C16" s="2">
        <v>-715</v>
      </c>
    </row>
    <row r="17" spans="1:3" ht="12.75">
      <c r="A17" t="s">
        <v>61</v>
      </c>
      <c r="B17" s="2">
        <v>290</v>
      </c>
      <c r="C17" s="2">
        <v>764</v>
      </c>
    </row>
    <row r="18" spans="1:3" ht="12.75">
      <c r="A18" t="s">
        <v>62</v>
      </c>
      <c r="B18" s="2">
        <v>-31</v>
      </c>
      <c r="C18" s="2">
        <v>-90</v>
      </c>
    </row>
    <row r="19" spans="1:3" ht="12.75">
      <c r="A19" t="s">
        <v>155</v>
      </c>
      <c r="B19" s="2">
        <v>0</v>
      </c>
      <c r="C19" s="2">
        <v>-816</v>
      </c>
    </row>
    <row r="20" spans="1:3" ht="12.75">
      <c r="A20" t="s">
        <v>147</v>
      </c>
      <c r="B20" s="16">
        <v>0</v>
      </c>
      <c r="C20" s="16">
        <v>-10</v>
      </c>
    </row>
    <row r="21" spans="1:3" ht="12.75">
      <c r="A21" t="s">
        <v>165</v>
      </c>
      <c r="B21" s="16">
        <v>0</v>
      </c>
      <c r="C21" s="16">
        <v>-12</v>
      </c>
    </row>
    <row r="22" spans="1:3" ht="12.75">
      <c r="A22" t="s">
        <v>232</v>
      </c>
      <c r="B22" s="16">
        <v>-358</v>
      </c>
      <c r="C22" s="16">
        <v>0</v>
      </c>
    </row>
    <row r="23" spans="2:3" ht="12.75">
      <c r="B23" s="7"/>
      <c r="C23" s="7"/>
    </row>
    <row r="24" spans="2:3" ht="12.75">
      <c r="B24" s="16"/>
      <c r="C24" s="16"/>
    </row>
    <row r="25" spans="1:3" ht="12.75">
      <c r="A25" t="s">
        <v>73</v>
      </c>
      <c r="B25" s="2">
        <f>SUM(B9:B23)</f>
        <v>2858</v>
      </c>
      <c r="C25" s="2">
        <f>SUM(C9:C23)</f>
        <v>15034</v>
      </c>
    </row>
    <row r="26" spans="2:3" ht="12.75">
      <c r="B26" s="2"/>
      <c r="C26" s="2"/>
    </row>
    <row r="27" spans="1:3" ht="12.75">
      <c r="A27" s="4" t="s">
        <v>74</v>
      </c>
      <c r="B27" s="2"/>
      <c r="C27" s="2"/>
    </row>
    <row r="28" spans="1:3" ht="12.75">
      <c r="A28" s="14" t="s">
        <v>22</v>
      </c>
      <c r="B28" s="2">
        <v>-7765</v>
      </c>
      <c r="C28" s="2">
        <v>-9534</v>
      </c>
    </row>
    <row r="29" spans="1:3" ht="12.75">
      <c r="A29" t="s">
        <v>45</v>
      </c>
      <c r="B29" s="2">
        <v>7755</v>
      </c>
      <c r="C29" s="2">
        <v>-9787</v>
      </c>
    </row>
    <row r="30" spans="1:3" ht="12.75">
      <c r="A30" t="s">
        <v>48</v>
      </c>
      <c r="B30" s="7">
        <v>275</v>
      </c>
      <c r="C30" s="7">
        <v>5943</v>
      </c>
    </row>
    <row r="31" spans="1:3" ht="12.75">
      <c r="A31" t="s">
        <v>183</v>
      </c>
      <c r="B31" s="2">
        <f>SUM(B25:B30)</f>
        <v>3123</v>
      </c>
      <c r="C31" s="2">
        <f>SUM(C25:C30)</f>
        <v>1656</v>
      </c>
    </row>
    <row r="32" spans="2:3" ht="12.75">
      <c r="B32" s="2"/>
      <c r="C32" s="2"/>
    </row>
    <row r="33" spans="1:3" ht="12.75">
      <c r="A33" t="s">
        <v>12</v>
      </c>
      <c r="B33" s="2">
        <v>-304</v>
      </c>
      <c r="C33" s="2">
        <v>-2354</v>
      </c>
    </row>
    <row r="34" spans="1:3" ht="12.75">
      <c r="A34" t="s">
        <v>78</v>
      </c>
      <c r="B34" s="2">
        <v>290</v>
      </c>
      <c r="C34" s="2">
        <v>-764</v>
      </c>
    </row>
    <row r="35" spans="1:3" ht="12.75">
      <c r="A35" t="s">
        <v>143</v>
      </c>
      <c r="B35" s="2">
        <v>-31</v>
      </c>
      <c r="C35" s="2">
        <v>90</v>
      </c>
    </row>
    <row r="36" spans="1:3" ht="12.75">
      <c r="A36" s="4" t="s">
        <v>179</v>
      </c>
      <c r="B36" s="2"/>
      <c r="C36" s="2"/>
    </row>
    <row r="37" spans="1:3" ht="12.75">
      <c r="A37" s="4" t="s">
        <v>180</v>
      </c>
      <c r="B37" s="5">
        <f>SUM(B31:B35)</f>
        <v>3078</v>
      </c>
      <c r="C37" s="5">
        <f>SUM(C31:C35)</f>
        <v>-1372</v>
      </c>
    </row>
    <row r="38" spans="2:3" ht="12.75">
      <c r="B38" s="2"/>
      <c r="C38" s="2"/>
    </row>
    <row r="39" spans="1:3" ht="12.75">
      <c r="A39" s="4" t="s">
        <v>175</v>
      </c>
      <c r="B39" s="2"/>
      <c r="C39" s="2"/>
    </row>
    <row r="40" spans="1:3" ht="12.75">
      <c r="A40" t="s">
        <v>166</v>
      </c>
      <c r="B40" s="2">
        <v>0</v>
      </c>
      <c r="C40" s="2">
        <v>35</v>
      </c>
    </row>
    <row r="41" spans="1:3" ht="12.75">
      <c r="A41" t="s">
        <v>167</v>
      </c>
      <c r="B41" s="2">
        <v>0</v>
      </c>
      <c r="C41" s="2">
        <v>-1315</v>
      </c>
    </row>
    <row r="42" spans="1:3" ht="12.75">
      <c r="A42" t="s">
        <v>174</v>
      </c>
      <c r="B42" s="2"/>
      <c r="C42" s="2"/>
    </row>
    <row r="43" spans="1:3" ht="12.75">
      <c r="A43" t="s">
        <v>181</v>
      </c>
      <c r="B43" s="2">
        <v>0</v>
      </c>
      <c r="C43" s="2">
        <v>-1</v>
      </c>
    </row>
    <row r="44" spans="1:3" ht="12.75">
      <c r="A44" t="s">
        <v>168</v>
      </c>
      <c r="B44" s="2">
        <v>0</v>
      </c>
      <c r="C44" s="2">
        <v>53</v>
      </c>
    </row>
    <row r="45" spans="2:3" ht="12.75">
      <c r="B45" s="2"/>
      <c r="C45" s="2"/>
    </row>
    <row r="46" spans="1:3" ht="12.75">
      <c r="A46" s="4" t="s">
        <v>177</v>
      </c>
      <c r="B46" s="5">
        <f>SUM(B40:B45)</f>
        <v>0</v>
      </c>
      <c r="C46" s="5">
        <f>SUM(C40:C45)</f>
        <v>-1228</v>
      </c>
    </row>
    <row r="47" spans="2:3" ht="12.75">
      <c r="B47" s="16"/>
      <c r="C47" s="16"/>
    </row>
    <row r="48" spans="2:3" ht="12.75">
      <c r="B48" s="16"/>
      <c r="C48" s="16"/>
    </row>
    <row r="49" spans="1:3" ht="12.75">
      <c r="A49" s="4" t="s">
        <v>0</v>
      </c>
      <c r="B49" s="16"/>
      <c r="C49" s="16"/>
    </row>
    <row r="50" spans="2:3" ht="12.75">
      <c r="B50" s="16"/>
      <c r="C50" s="16"/>
    </row>
    <row r="51" spans="1:3" ht="12.75">
      <c r="A51" s="4" t="s">
        <v>70</v>
      </c>
      <c r="B51" s="16"/>
      <c r="C51" s="16"/>
    </row>
    <row r="52" spans="1:3" ht="12.75">
      <c r="A52" s="4" t="s">
        <v>203</v>
      </c>
      <c r="B52" s="16"/>
      <c r="C52" s="16"/>
    </row>
    <row r="53" spans="1:3" ht="12.75">
      <c r="A53" s="4" t="s">
        <v>184</v>
      </c>
      <c r="B53" s="16"/>
      <c r="C53" s="16"/>
    </row>
    <row r="54" spans="2:3" ht="12.75">
      <c r="B54" s="16"/>
      <c r="C54" s="16"/>
    </row>
    <row r="55" spans="2:3" ht="12.75">
      <c r="B55" s="12" t="s">
        <v>206</v>
      </c>
      <c r="C55" s="12" t="s">
        <v>158</v>
      </c>
    </row>
    <row r="56" spans="2:3" ht="12.75">
      <c r="B56" s="13" t="s">
        <v>11</v>
      </c>
      <c r="C56" s="13" t="s">
        <v>11</v>
      </c>
    </row>
    <row r="57" spans="2:3" ht="12.75">
      <c r="B57" s="16"/>
      <c r="C57" s="16"/>
    </row>
    <row r="58" spans="1:3" ht="12.75">
      <c r="A58" s="4" t="s">
        <v>176</v>
      </c>
      <c r="B58" s="2"/>
      <c r="C58" s="2"/>
    </row>
    <row r="59" spans="1:3" ht="12.75">
      <c r="A59" s="14" t="s">
        <v>169</v>
      </c>
      <c r="B59" s="2">
        <v>0</v>
      </c>
      <c r="C59" s="2">
        <v>1262</v>
      </c>
    </row>
    <row r="60" spans="1:3" ht="12.75">
      <c r="A60" s="14" t="s">
        <v>228</v>
      </c>
      <c r="B60" s="2"/>
      <c r="C60" s="2"/>
    </row>
    <row r="61" spans="1:3" ht="12.75">
      <c r="A61" s="14" t="s">
        <v>229</v>
      </c>
      <c r="B61" s="2">
        <v>-97</v>
      </c>
      <c r="C61" s="2">
        <v>-367</v>
      </c>
    </row>
    <row r="62" spans="1:3" ht="12.75">
      <c r="A62" s="14" t="s">
        <v>79</v>
      </c>
      <c r="B62" s="2">
        <v>0</v>
      </c>
      <c r="C62" s="2">
        <v>29</v>
      </c>
    </row>
    <row r="63" spans="1:3" ht="12.75">
      <c r="A63" s="14" t="s">
        <v>170</v>
      </c>
      <c r="B63" s="2">
        <v>0</v>
      </c>
      <c r="C63" s="2">
        <v>-2016</v>
      </c>
    </row>
    <row r="64" spans="1:3" ht="12.75">
      <c r="A64" s="14" t="s">
        <v>80</v>
      </c>
      <c r="B64" s="2">
        <v>-149</v>
      </c>
      <c r="C64" s="2">
        <v>-580</v>
      </c>
    </row>
    <row r="65" spans="1:3" ht="12.75">
      <c r="A65" s="14" t="s">
        <v>78</v>
      </c>
      <c r="B65" s="2">
        <v>0</v>
      </c>
      <c r="C65" s="2">
        <v>0</v>
      </c>
    </row>
    <row r="66" spans="1:3" ht="12.75">
      <c r="A66" s="14"/>
      <c r="B66" s="2"/>
      <c r="C66" s="2"/>
    </row>
    <row r="67" spans="1:3" ht="12.75">
      <c r="A67" s="4" t="s">
        <v>178</v>
      </c>
      <c r="B67" s="5">
        <f>SUM(B59:B65)</f>
        <v>-246</v>
      </c>
      <c r="C67" s="5">
        <f>SUM(C59:C65)</f>
        <v>-1672</v>
      </c>
    </row>
    <row r="68" spans="2:3" ht="12.75">
      <c r="B68" s="2"/>
      <c r="C68" s="2"/>
    </row>
    <row r="69" spans="1:3" ht="12.75">
      <c r="A69" t="s">
        <v>75</v>
      </c>
      <c r="B69" s="2">
        <f>+B37+B46+B67</f>
        <v>2832</v>
      </c>
      <c r="C69" s="2">
        <f>+C37+C46+C67</f>
        <v>-4272</v>
      </c>
    </row>
    <row r="70" spans="2:3" ht="12.75">
      <c r="B70" s="2"/>
      <c r="C70" s="2"/>
    </row>
    <row r="71" spans="1:3" ht="12.75">
      <c r="A71" t="s">
        <v>286</v>
      </c>
      <c r="B71" s="2">
        <f>+C72</f>
        <v>8764</v>
      </c>
      <c r="C71" s="2">
        <v>13036</v>
      </c>
    </row>
    <row r="72" spans="1:3" ht="12.75">
      <c r="A72" t="s">
        <v>285</v>
      </c>
      <c r="B72" s="26">
        <f>SUM(B69:B71)</f>
        <v>11596</v>
      </c>
      <c r="C72" s="26">
        <f>SUM(C69:C71)</f>
        <v>8764</v>
      </c>
    </row>
    <row r="73" spans="2:3" ht="12.75">
      <c r="B73" s="2"/>
      <c r="C73" s="2"/>
    </row>
    <row r="74" spans="2:3" ht="12.75">
      <c r="B74" s="2"/>
      <c r="C74" s="2"/>
    </row>
    <row r="75" spans="1:3" ht="12.75">
      <c r="A75" s="4" t="s">
        <v>193</v>
      </c>
      <c r="B75" s="2"/>
      <c r="C75" s="2"/>
    </row>
    <row r="76" spans="1:3" ht="12.75">
      <c r="A76" t="s">
        <v>148</v>
      </c>
      <c r="B76" s="2">
        <v>5996</v>
      </c>
      <c r="C76" s="2">
        <v>4000</v>
      </c>
    </row>
    <row r="77" spans="1:3" ht="12.75">
      <c r="A77" t="s">
        <v>194</v>
      </c>
      <c r="B77" s="2">
        <v>5600</v>
      </c>
      <c r="C77" s="2">
        <v>5600</v>
      </c>
    </row>
    <row r="78" spans="1:3" ht="12.75">
      <c r="A78" t="s">
        <v>149</v>
      </c>
      <c r="B78" s="2">
        <v>0</v>
      </c>
      <c r="C78" s="2">
        <v>-836</v>
      </c>
    </row>
    <row r="79" spans="2:3" ht="12.75">
      <c r="B79" s="5">
        <f>SUM(B76:B78)</f>
        <v>11596</v>
      </c>
      <c r="C79" s="5">
        <f>SUM(C76:C78)</f>
        <v>8764</v>
      </c>
    </row>
    <row r="80" spans="2:3" ht="12.75">
      <c r="B80" s="2"/>
      <c r="C80" s="2"/>
    </row>
    <row r="81" spans="2:3" ht="12.75">
      <c r="B81" s="2"/>
      <c r="C81" s="2"/>
    </row>
    <row r="82" ht="12.75">
      <c r="A82" s="4" t="s">
        <v>76</v>
      </c>
    </row>
    <row r="83" ht="12.75">
      <c r="A83" s="4" t="s">
        <v>224</v>
      </c>
    </row>
    <row r="86" spans="1:3" ht="12.75">
      <c r="A86" s="22"/>
      <c r="B86" s="23"/>
      <c r="C86" s="23"/>
    </row>
    <row r="87" spans="2:4" ht="12.75">
      <c r="B87" s="2"/>
      <c r="C87" s="2"/>
      <c r="D87" s="2"/>
    </row>
    <row r="88" spans="2:4" ht="12.75">
      <c r="B88" s="2"/>
      <c r="C88" s="2"/>
      <c r="D88" s="2"/>
    </row>
  </sheetData>
  <printOptions/>
  <pageMargins left="0.75" right="0.75" top="1" bottom="1" header="0.5" footer="0.5"/>
  <pageSetup orientation="portrait" r:id="rId1"/>
  <rowBreaks count="2" manualBreakCount="2">
    <brk id="47" max="255" man="1"/>
    <brk id="83" max="255" man="1"/>
  </rowBreaks>
</worksheet>
</file>

<file path=xl/worksheets/sheet5.xml><?xml version="1.0" encoding="utf-8"?>
<worksheet xmlns="http://schemas.openxmlformats.org/spreadsheetml/2006/main" xmlns:r="http://schemas.openxmlformats.org/officeDocument/2006/relationships">
  <dimension ref="A1:I301"/>
  <sheetViews>
    <sheetView showGridLines="0" tabSelected="1" workbookViewId="0" topLeftCell="A238">
      <selection activeCell="B239" sqref="B239"/>
    </sheetView>
  </sheetViews>
  <sheetFormatPr defaultColWidth="9.140625" defaultRowHeight="12.75"/>
  <cols>
    <col min="1" max="1" width="5.28125" style="8" customWidth="1"/>
    <col min="2" max="2" width="9.421875" style="0" bestFit="1" customWidth="1"/>
    <col min="6" max="6" width="9.421875" style="0" bestFit="1" customWidth="1"/>
    <col min="7" max="8" width="9.8515625" style="0" customWidth="1"/>
  </cols>
  <sheetData>
    <row r="1" ht="12.75">
      <c r="A1" s="8" t="s">
        <v>0</v>
      </c>
    </row>
    <row r="2" ht="12.75">
      <c r="A2" s="8" t="s">
        <v>101</v>
      </c>
    </row>
    <row r="4" spans="1:2" ht="12.75">
      <c r="A4" s="8" t="s">
        <v>115</v>
      </c>
      <c r="B4" s="4" t="s">
        <v>202</v>
      </c>
    </row>
    <row r="5" ht="12.75">
      <c r="B5" t="s">
        <v>14</v>
      </c>
    </row>
    <row r="6" ht="12.75">
      <c r="B6" t="s">
        <v>15</v>
      </c>
    </row>
    <row r="8" ht="12.75">
      <c r="B8" t="s">
        <v>16</v>
      </c>
    </row>
    <row r="9" ht="12.75">
      <c r="B9" t="s">
        <v>207</v>
      </c>
    </row>
    <row r="11" ht="12.75">
      <c r="B11" t="s">
        <v>17</v>
      </c>
    </row>
    <row r="12" ht="12.75">
      <c r="B12" t="s">
        <v>18</v>
      </c>
    </row>
    <row r="13" spans="2:9" ht="12.75">
      <c r="B13" s="14" t="s">
        <v>287</v>
      </c>
      <c r="C13" s="4"/>
      <c r="D13" s="4"/>
      <c r="E13" s="4"/>
      <c r="F13" s="4"/>
      <c r="G13" s="4"/>
      <c r="H13" s="4"/>
      <c r="I13" s="4"/>
    </row>
    <row r="14" spans="2:9" ht="12.75">
      <c r="B14" s="14" t="s">
        <v>288</v>
      </c>
      <c r="C14" s="4"/>
      <c r="D14" s="4"/>
      <c r="E14" s="4"/>
      <c r="F14" s="4"/>
      <c r="G14" s="4"/>
      <c r="H14" s="4"/>
      <c r="I14" s="4"/>
    </row>
    <row r="15" spans="2:9" ht="12.75">
      <c r="B15" s="14"/>
      <c r="C15" s="4"/>
      <c r="D15" s="4"/>
      <c r="E15" s="4"/>
      <c r="F15" s="4"/>
      <c r="G15" s="4"/>
      <c r="H15" s="4"/>
      <c r="I15" s="4"/>
    </row>
    <row r="16" spans="2:9" ht="12.75">
      <c r="B16" s="4" t="s">
        <v>289</v>
      </c>
      <c r="C16" s="4"/>
      <c r="D16" s="4"/>
      <c r="E16" s="4"/>
      <c r="F16" s="4"/>
      <c r="G16" s="4"/>
      <c r="H16" s="4"/>
      <c r="I16" s="4"/>
    </row>
    <row r="18" spans="1:2" ht="12.75">
      <c r="A18" s="8" t="s">
        <v>116</v>
      </c>
      <c r="B18" s="4" t="s">
        <v>95</v>
      </c>
    </row>
    <row r="19" ht="12.75">
      <c r="B19" t="s">
        <v>96</v>
      </c>
    </row>
    <row r="20" ht="12.75">
      <c r="B20" t="s">
        <v>208</v>
      </c>
    </row>
    <row r="22" spans="1:2" ht="12.75">
      <c r="A22" s="8" t="s">
        <v>117</v>
      </c>
      <c r="B22" s="4" t="s">
        <v>93</v>
      </c>
    </row>
    <row r="23" ht="12.75">
      <c r="B23" t="s">
        <v>112</v>
      </c>
    </row>
    <row r="24" ht="12.75">
      <c r="B24" t="s">
        <v>113</v>
      </c>
    </row>
    <row r="26" spans="1:2" ht="12.75">
      <c r="A26" s="34" t="s">
        <v>118</v>
      </c>
      <c r="B26" s="4" t="s">
        <v>97</v>
      </c>
    </row>
    <row r="27" spans="1:2" s="14" customFormat="1" ht="12.75">
      <c r="A27" s="27"/>
      <c r="B27" s="14" t="s">
        <v>238</v>
      </c>
    </row>
    <row r="28" spans="1:2" s="14" customFormat="1" ht="12.75">
      <c r="A28" s="27"/>
      <c r="B28" s="14" t="s">
        <v>239</v>
      </c>
    </row>
    <row r="29" s="14" customFormat="1" ht="12.75">
      <c r="A29" s="27"/>
    </row>
    <row r="30" spans="1:2" ht="12.75">
      <c r="A30" s="8" t="s">
        <v>119</v>
      </c>
      <c r="B30" s="4" t="s">
        <v>98</v>
      </c>
    </row>
    <row r="31" ht="12.75">
      <c r="B31" t="s">
        <v>99</v>
      </c>
    </row>
    <row r="32" ht="12.75">
      <c r="B32" t="s">
        <v>100</v>
      </c>
    </row>
    <row r="34" spans="1:2" ht="12.75">
      <c r="A34" s="8" t="s">
        <v>120</v>
      </c>
      <c r="B34" s="4" t="s">
        <v>30</v>
      </c>
    </row>
    <row r="35" ht="12.75">
      <c r="B35" s="14" t="s">
        <v>209</v>
      </c>
    </row>
    <row r="37" spans="1:8" ht="12.75">
      <c r="A37" s="8" t="s">
        <v>121</v>
      </c>
      <c r="B37" s="4" t="s">
        <v>77</v>
      </c>
      <c r="G37" s="48" t="s">
        <v>157</v>
      </c>
      <c r="H37" s="48"/>
    </row>
    <row r="38" spans="7:8" ht="12.75">
      <c r="G38" s="54" t="s">
        <v>156</v>
      </c>
      <c r="H38" s="49"/>
    </row>
    <row r="39" spans="7:8" ht="12.75">
      <c r="G39">
        <v>2002</v>
      </c>
      <c r="H39">
        <v>2001</v>
      </c>
    </row>
    <row r="40" spans="5:8" ht="12.75">
      <c r="E40" s="1"/>
      <c r="F40" s="1"/>
      <c r="G40" s="1" t="s">
        <v>11</v>
      </c>
      <c r="H40" s="1" t="s">
        <v>11</v>
      </c>
    </row>
    <row r="42" spans="2:8" ht="12.75">
      <c r="B42" t="s">
        <v>233</v>
      </c>
      <c r="G42" s="3"/>
      <c r="H42" s="3"/>
    </row>
    <row r="43" spans="2:8" ht="12.75">
      <c r="B43" t="s">
        <v>234</v>
      </c>
      <c r="G43" s="2">
        <v>2016</v>
      </c>
      <c r="H43" s="2"/>
    </row>
    <row r="44" spans="2:8" ht="12.75">
      <c r="B44" t="s">
        <v>235</v>
      </c>
      <c r="G44" s="2"/>
      <c r="H44" s="2">
        <v>1512</v>
      </c>
    </row>
    <row r="45" spans="7:8" ht="12.75">
      <c r="G45" s="5">
        <f>SUM(G43:G44)</f>
        <v>2016</v>
      </c>
      <c r="H45" s="5">
        <f>SUM(H43:H44)</f>
        <v>1512</v>
      </c>
    </row>
    <row r="48" ht="12.75">
      <c r="A48" s="8" t="s">
        <v>0</v>
      </c>
    </row>
    <row r="49" ht="12.75">
      <c r="A49" s="8" t="s">
        <v>101</v>
      </c>
    </row>
    <row r="51" spans="1:2" ht="12.75">
      <c r="A51" s="8" t="s">
        <v>122</v>
      </c>
      <c r="B51" s="4" t="s">
        <v>23</v>
      </c>
    </row>
    <row r="52" ht="12.75">
      <c r="B52" t="s">
        <v>24</v>
      </c>
    </row>
    <row r="53" ht="12.75">
      <c r="B53" t="s">
        <v>144</v>
      </c>
    </row>
    <row r="55" spans="2:8" ht="12.75">
      <c r="B55" s="4" t="s">
        <v>68</v>
      </c>
      <c r="E55" s="48" t="s">
        <v>27</v>
      </c>
      <c r="F55" s="48"/>
      <c r="G55" s="48" t="s">
        <v>28</v>
      </c>
      <c r="H55" s="48"/>
    </row>
    <row r="56" spans="2:8" ht="12.75">
      <c r="B56" s="32" t="s">
        <v>204</v>
      </c>
      <c r="E56">
        <v>2003</v>
      </c>
      <c r="F56">
        <v>2002</v>
      </c>
      <c r="G56">
        <v>2003</v>
      </c>
      <c r="H56">
        <v>2002</v>
      </c>
    </row>
    <row r="57" spans="5:8" ht="12.75">
      <c r="E57" s="1" t="s">
        <v>11</v>
      </c>
      <c r="F57" s="1" t="s">
        <v>11</v>
      </c>
      <c r="G57" s="1" t="s">
        <v>11</v>
      </c>
      <c r="H57" s="1" t="s">
        <v>11</v>
      </c>
    </row>
    <row r="59" spans="2:8" ht="12.75">
      <c r="B59" t="s">
        <v>25</v>
      </c>
      <c r="E59" s="2">
        <v>8778</v>
      </c>
      <c r="F59" s="2">
        <v>6173</v>
      </c>
      <c r="G59" s="26">
        <v>2040</v>
      </c>
      <c r="H59" s="26">
        <v>950</v>
      </c>
    </row>
    <row r="60" spans="2:8" ht="12.75">
      <c r="B60" t="s">
        <v>26</v>
      </c>
      <c r="E60" s="2">
        <v>4374</v>
      </c>
      <c r="F60" s="2">
        <v>3412</v>
      </c>
      <c r="G60" s="26">
        <v>286</v>
      </c>
      <c r="H60" s="26">
        <v>228</v>
      </c>
    </row>
    <row r="61" spans="2:8" ht="12.75">
      <c r="B61" t="s">
        <v>185</v>
      </c>
      <c r="E61" s="7">
        <v>136</v>
      </c>
      <c r="F61" s="28">
        <v>52</v>
      </c>
      <c r="G61" s="28">
        <v>41</v>
      </c>
      <c r="H61" s="28">
        <v>95</v>
      </c>
    </row>
    <row r="62" spans="5:8" ht="12.75">
      <c r="E62" s="16">
        <f>SUM(E59:E61)</f>
        <v>13288</v>
      </c>
      <c r="F62" s="29">
        <f>SUM(F59:F61)</f>
        <v>9637</v>
      </c>
      <c r="G62" s="29">
        <f>SUM(G59:G61)</f>
        <v>2367</v>
      </c>
      <c r="H62" s="29">
        <f>SUM(H59:H61)</f>
        <v>1273</v>
      </c>
    </row>
    <row r="63" spans="2:8" ht="12.75">
      <c r="B63" t="s">
        <v>29</v>
      </c>
      <c r="E63" s="31">
        <v>-136</v>
      </c>
      <c r="F63" s="28">
        <v>-52</v>
      </c>
      <c r="G63" s="28">
        <v>0</v>
      </c>
      <c r="H63" s="28">
        <v>0</v>
      </c>
    </row>
    <row r="64" spans="2:6" ht="12.75">
      <c r="B64" t="s">
        <v>27</v>
      </c>
      <c r="E64" s="5">
        <f>SUM(E62:E63)</f>
        <v>13152</v>
      </c>
      <c r="F64" s="5">
        <f>SUM(F62:F63)</f>
        <v>9585</v>
      </c>
    </row>
    <row r="65" spans="5:8" ht="12.75">
      <c r="E65" s="16"/>
      <c r="F65" s="16"/>
      <c r="G65" s="29"/>
      <c r="H65" s="29"/>
    </row>
    <row r="66" spans="2:8" ht="12.75">
      <c r="B66" t="s">
        <v>60</v>
      </c>
      <c r="E66" s="16"/>
      <c r="F66" s="16"/>
      <c r="G66" s="29">
        <f>SUM(G62:G63)</f>
        <v>2367</v>
      </c>
      <c r="H66" s="29">
        <f>SUM(H62:H63)</f>
        <v>1273</v>
      </c>
    </row>
    <row r="67" spans="2:8" ht="12.75">
      <c r="B67" s="14" t="s">
        <v>61</v>
      </c>
      <c r="C67" s="4"/>
      <c r="D67" s="4"/>
      <c r="E67" s="33"/>
      <c r="F67" s="33"/>
      <c r="G67" s="29">
        <v>-290</v>
      </c>
      <c r="H67" s="29">
        <v>-83</v>
      </c>
    </row>
    <row r="68" spans="2:8" ht="12.75">
      <c r="B68" s="14" t="s">
        <v>62</v>
      </c>
      <c r="C68" s="4"/>
      <c r="D68" s="4"/>
      <c r="E68" s="33"/>
      <c r="F68" s="33"/>
      <c r="G68" s="29">
        <v>31</v>
      </c>
      <c r="H68" s="29">
        <v>0</v>
      </c>
    </row>
    <row r="69" spans="2:8" ht="12.75">
      <c r="B69" t="s">
        <v>63</v>
      </c>
      <c r="E69" s="16"/>
      <c r="F69" s="16"/>
      <c r="G69" s="29">
        <v>175</v>
      </c>
      <c r="H69" s="29">
        <v>246</v>
      </c>
    </row>
    <row r="70" spans="2:8" ht="12.75">
      <c r="B70" t="s">
        <v>28</v>
      </c>
      <c r="E70" s="16"/>
      <c r="F70" s="16"/>
      <c r="G70" s="30">
        <f>SUM(G65:G69)</f>
        <v>2283</v>
      </c>
      <c r="H70" s="30">
        <f>SUM(H65:H69)</f>
        <v>1436</v>
      </c>
    </row>
    <row r="72" spans="1:2" ht="12.75">
      <c r="A72" s="8" t="s">
        <v>123</v>
      </c>
      <c r="B72" s="4" t="s">
        <v>19</v>
      </c>
    </row>
    <row r="73" ht="12.75">
      <c r="B73" t="s">
        <v>20</v>
      </c>
    </row>
    <row r="74" ht="12.75">
      <c r="B74" t="s">
        <v>21</v>
      </c>
    </row>
    <row r="76" spans="1:2" ht="12.75">
      <c r="A76" s="8" t="s">
        <v>124</v>
      </c>
      <c r="B76" s="4" t="s">
        <v>102</v>
      </c>
    </row>
    <row r="77" ht="12.75">
      <c r="B77" t="s">
        <v>145</v>
      </c>
    </row>
    <row r="78" ht="12.75">
      <c r="B78" t="s">
        <v>210</v>
      </c>
    </row>
    <row r="79" ht="12.75">
      <c r="B79" t="s">
        <v>146</v>
      </c>
    </row>
    <row r="81" spans="1:2" ht="12.75">
      <c r="A81" s="8" t="s">
        <v>125</v>
      </c>
      <c r="B81" s="4" t="s">
        <v>91</v>
      </c>
    </row>
    <row r="82" ht="12.75">
      <c r="B82" t="s">
        <v>92</v>
      </c>
    </row>
    <row r="84" spans="1:2" ht="12.75">
      <c r="A84" s="8" t="s">
        <v>126</v>
      </c>
      <c r="B84" s="4" t="s">
        <v>94</v>
      </c>
    </row>
    <row r="85" ht="12.75">
      <c r="B85" t="s">
        <v>159</v>
      </c>
    </row>
    <row r="86" ht="12.75">
      <c r="B86" t="s">
        <v>236</v>
      </c>
    </row>
    <row r="88" spans="1:2" ht="12.75">
      <c r="A88" s="8" t="s">
        <v>197</v>
      </c>
      <c r="B88" s="4" t="s">
        <v>201</v>
      </c>
    </row>
    <row r="89" ht="12.75">
      <c r="B89" t="s">
        <v>312</v>
      </c>
    </row>
    <row r="90" ht="12.75">
      <c r="B90" t="s">
        <v>313</v>
      </c>
    </row>
    <row r="96" ht="12.75">
      <c r="A96" s="8" t="s">
        <v>0</v>
      </c>
    </row>
    <row r="97" ht="12.75">
      <c r="A97" s="8" t="s">
        <v>104</v>
      </c>
    </row>
    <row r="99" spans="1:2" ht="12.75">
      <c r="A99" s="8" t="s">
        <v>127</v>
      </c>
      <c r="B99" s="4" t="s">
        <v>31</v>
      </c>
    </row>
    <row r="100" spans="2:9" ht="12.75">
      <c r="B100" s="50" t="s">
        <v>315</v>
      </c>
      <c r="C100" s="51"/>
      <c r="D100" s="51"/>
      <c r="E100" s="51"/>
      <c r="F100" s="51"/>
      <c r="G100" s="51"/>
      <c r="H100" s="51"/>
      <c r="I100" s="51"/>
    </row>
    <row r="101" spans="2:9" ht="12.75">
      <c r="B101" s="51"/>
      <c r="C101" s="51"/>
      <c r="D101" s="51"/>
      <c r="E101" s="51"/>
      <c r="F101" s="51"/>
      <c r="G101" s="51"/>
      <c r="H101" s="51"/>
      <c r="I101" s="51"/>
    </row>
    <row r="102" spans="2:9" ht="12.75">
      <c r="B102" s="51"/>
      <c r="C102" s="51"/>
      <c r="D102" s="51"/>
      <c r="E102" s="51"/>
      <c r="F102" s="51"/>
      <c r="G102" s="51"/>
      <c r="H102" s="51"/>
      <c r="I102" s="51"/>
    </row>
    <row r="103" spans="2:9" ht="12.75">
      <c r="B103" s="50" t="s">
        <v>316</v>
      </c>
      <c r="C103" s="51"/>
      <c r="D103" s="51"/>
      <c r="E103" s="51"/>
      <c r="F103" s="51"/>
      <c r="G103" s="51"/>
      <c r="H103" s="51"/>
      <c r="I103" s="51"/>
    </row>
    <row r="104" spans="2:9" ht="12.75">
      <c r="B104" s="51"/>
      <c r="C104" s="51"/>
      <c r="D104" s="51"/>
      <c r="E104" s="51"/>
      <c r="F104" s="51"/>
      <c r="G104" s="51"/>
      <c r="H104" s="51"/>
      <c r="I104" s="51"/>
    </row>
    <row r="106" spans="1:2" ht="12.75">
      <c r="A106" s="8" t="s">
        <v>128</v>
      </c>
      <c r="B106" s="4" t="s">
        <v>32</v>
      </c>
    </row>
    <row r="107" spans="2:9" ht="12.75">
      <c r="B107" s="50" t="s">
        <v>317</v>
      </c>
      <c r="C107" s="51"/>
      <c r="D107" s="51"/>
      <c r="E107" s="51"/>
      <c r="F107" s="51"/>
      <c r="G107" s="51"/>
      <c r="H107" s="51"/>
      <c r="I107" s="51"/>
    </row>
    <row r="108" spans="2:9" ht="12.75">
      <c r="B108" s="51"/>
      <c r="C108" s="51"/>
      <c r="D108" s="51"/>
      <c r="E108" s="51"/>
      <c r="F108" s="51"/>
      <c r="G108" s="51"/>
      <c r="H108" s="51"/>
      <c r="I108" s="51"/>
    </row>
    <row r="109" spans="2:9" ht="12.75">
      <c r="B109" s="51"/>
      <c r="C109" s="51"/>
      <c r="D109" s="51"/>
      <c r="E109" s="51"/>
      <c r="F109" s="51"/>
      <c r="G109" s="51"/>
      <c r="H109" s="51"/>
      <c r="I109" s="51"/>
    </row>
    <row r="110" spans="2:9" ht="12.75">
      <c r="B110" s="51"/>
      <c r="C110" s="51"/>
      <c r="D110" s="51"/>
      <c r="E110" s="51"/>
      <c r="F110" s="51"/>
      <c r="G110" s="51"/>
      <c r="H110" s="51"/>
      <c r="I110" s="51"/>
    </row>
    <row r="111" ht="12.75">
      <c r="B111" s="14"/>
    </row>
    <row r="112" spans="1:2" ht="12.75">
      <c r="A112" s="8" t="s">
        <v>129</v>
      </c>
      <c r="B112" s="4" t="s">
        <v>161</v>
      </c>
    </row>
    <row r="113" spans="2:9" ht="12.75">
      <c r="B113" s="50" t="s">
        <v>318</v>
      </c>
      <c r="C113" s="51"/>
      <c r="D113" s="51"/>
      <c r="E113" s="51"/>
      <c r="F113" s="51"/>
      <c r="G113" s="51"/>
      <c r="H113" s="51"/>
      <c r="I113" s="51"/>
    </row>
    <row r="114" spans="2:9" ht="12.75">
      <c r="B114" s="51"/>
      <c r="C114" s="51"/>
      <c r="D114" s="51"/>
      <c r="E114" s="51"/>
      <c r="F114" s="51"/>
      <c r="G114" s="51"/>
      <c r="H114" s="51"/>
      <c r="I114" s="51"/>
    </row>
    <row r="115" spans="2:9" ht="12.75">
      <c r="B115" s="51"/>
      <c r="C115" s="51"/>
      <c r="D115" s="51"/>
      <c r="E115" s="51"/>
      <c r="F115" s="51"/>
      <c r="G115" s="51"/>
      <c r="H115" s="51"/>
      <c r="I115" s="51"/>
    </row>
    <row r="116" spans="2:9" ht="12.75">
      <c r="B116" s="51"/>
      <c r="C116" s="51"/>
      <c r="D116" s="51"/>
      <c r="E116" s="51"/>
      <c r="F116" s="51"/>
      <c r="G116" s="51"/>
      <c r="H116" s="51"/>
      <c r="I116" s="51"/>
    </row>
    <row r="117" ht="12.75">
      <c r="B117" s="14"/>
    </row>
    <row r="118" spans="1:2" ht="12.75">
      <c r="A118" s="8" t="s">
        <v>130</v>
      </c>
      <c r="B118" s="4" t="s">
        <v>105</v>
      </c>
    </row>
    <row r="119" ht="12.75">
      <c r="B119" t="s">
        <v>106</v>
      </c>
    </row>
    <row r="121" spans="1:2" ht="12.75">
      <c r="A121" s="8" t="s">
        <v>131</v>
      </c>
      <c r="B121" s="4" t="s">
        <v>38</v>
      </c>
    </row>
    <row r="122" spans="2:8" ht="12.75">
      <c r="B122" s="4"/>
      <c r="E122" s="48" t="s">
        <v>68</v>
      </c>
      <c r="F122" s="48"/>
      <c r="G122" s="48" t="s">
        <v>68</v>
      </c>
      <c r="H122" s="48"/>
    </row>
    <row r="123" spans="5:8" ht="12.75">
      <c r="E123" s="53" t="s">
        <v>204</v>
      </c>
      <c r="F123" s="53"/>
      <c r="G123" s="53" t="s">
        <v>204</v>
      </c>
      <c r="H123" s="53"/>
    </row>
    <row r="124" spans="5:8" ht="12.75">
      <c r="E124">
        <v>2003</v>
      </c>
      <c r="F124">
        <v>2002</v>
      </c>
      <c r="G124">
        <v>2003</v>
      </c>
      <c r="H124">
        <v>2002</v>
      </c>
    </row>
    <row r="125" spans="5:8" ht="12.75">
      <c r="E125" s="1" t="s">
        <v>11</v>
      </c>
      <c r="F125" s="1" t="s">
        <v>11</v>
      </c>
      <c r="G125" s="1" t="s">
        <v>11</v>
      </c>
      <c r="H125" s="1" t="s">
        <v>11</v>
      </c>
    </row>
    <row r="126" spans="2:8" ht="12.75">
      <c r="B126" t="s">
        <v>190</v>
      </c>
      <c r="E126" s="2"/>
      <c r="F126" s="2"/>
      <c r="G126" s="2"/>
      <c r="H126" s="2"/>
    </row>
    <row r="127" spans="2:8" ht="12.75">
      <c r="B127" s="25" t="s">
        <v>191</v>
      </c>
      <c r="E127" s="2">
        <v>593</v>
      </c>
      <c r="F127" s="2">
        <v>172</v>
      </c>
      <c r="G127" s="2">
        <v>593</v>
      </c>
      <c r="H127" s="2">
        <v>172</v>
      </c>
    </row>
    <row r="128" spans="2:9" ht="12.75">
      <c r="B128" s="25" t="s">
        <v>192</v>
      </c>
      <c r="E128" s="7">
        <v>0</v>
      </c>
      <c r="F128" s="7">
        <v>0</v>
      </c>
      <c r="G128" s="7">
        <v>0</v>
      </c>
      <c r="H128" s="7">
        <v>0</v>
      </c>
      <c r="I128" s="2"/>
    </row>
    <row r="129" spans="5:8" ht="12.75">
      <c r="E129" s="2">
        <f>SUM(E127:E128)</f>
        <v>593</v>
      </c>
      <c r="F129" s="2">
        <f>SUM(F127:F128)</f>
        <v>172</v>
      </c>
      <c r="G129" s="2">
        <f>SUM(G127:G128)</f>
        <v>593</v>
      </c>
      <c r="H129" s="2">
        <f>SUM(H127:H128)</f>
        <v>172</v>
      </c>
    </row>
    <row r="130" spans="2:8" ht="12.75">
      <c r="B130" t="s">
        <v>189</v>
      </c>
      <c r="E130" s="7">
        <v>0</v>
      </c>
      <c r="F130" s="7">
        <v>0</v>
      </c>
      <c r="G130" s="7">
        <v>0</v>
      </c>
      <c r="H130" s="7">
        <v>0</v>
      </c>
    </row>
    <row r="131" spans="5:8" ht="12.75">
      <c r="E131" s="2">
        <f>SUM(E129:E130)</f>
        <v>593</v>
      </c>
      <c r="F131" s="2">
        <f>SUM(F129:F130)</f>
        <v>172</v>
      </c>
      <c r="G131" s="2">
        <f>SUM(G129:G130)</f>
        <v>593</v>
      </c>
      <c r="H131" s="2">
        <f>SUM(H129:H130)</f>
        <v>172</v>
      </c>
    </row>
    <row r="132" spans="2:8" ht="12.75">
      <c r="B132" s="14" t="s">
        <v>39</v>
      </c>
      <c r="E132" s="2"/>
      <c r="F132" s="2"/>
      <c r="G132" s="2"/>
      <c r="H132" s="2"/>
    </row>
    <row r="133" spans="2:8" ht="12.75">
      <c r="B133" s="14" t="s">
        <v>40</v>
      </c>
      <c r="E133" s="2">
        <v>49</v>
      </c>
      <c r="F133" s="2">
        <v>68</v>
      </c>
      <c r="G133" s="2">
        <v>49</v>
      </c>
      <c r="H133" s="2">
        <v>68</v>
      </c>
    </row>
    <row r="134" spans="5:8" ht="12.75">
      <c r="E134" s="5">
        <f>SUM(E131:E133)</f>
        <v>642</v>
      </c>
      <c r="F134" s="5">
        <f>SUM(F131:F133)</f>
        <v>240</v>
      </c>
      <c r="G134" s="5">
        <f>SUM(G131:G133)</f>
        <v>642</v>
      </c>
      <c r="H134" s="5">
        <f>SUM(H131:H133)</f>
        <v>240</v>
      </c>
    </row>
    <row r="136" ht="12.75">
      <c r="B136" t="s">
        <v>198</v>
      </c>
    </row>
    <row r="138" spans="1:2" ht="12.75">
      <c r="A138" s="8" t="s">
        <v>132</v>
      </c>
      <c r="B138" s="4" t="s">
        <v>81</v>
      </c>
    </row>
    <row r="139" ht="12.75">
      <c r="B139" t="s">
        <v>82</v>
      </c>
    </row>
    <row r="141" spans="1:2" ht="12.75">
      <c r="A141" s="8" t="s">
        <v>133</v>
      </c>
      <c r="B141" s="4" t="s">
        <v>151</v>
      </c>
    </row>
    <row r="142" ht="12.75">
      <c r="B142" t="s">
        <v>83</v>
      </c>
    </row>
    <row r="143" ht="12.75">
      <c r="B143" t="s">
        <v>84</v>
      </c>
    </row>
    <row r="145" ht="12.75">
      <c r="A145" s="8" t="s">
        <v>0</v>
      </c>
    </row>
    <row r="146" ht="12.75">
      <c r="A146" s="8" t="s">
        <v>104</v>
      </c>
    </row>
    <row r="148" spans="1:2" ht="12.75">
      <c r="A148" s="8" t="s">
        <v>134</v>
      </c>
      <c r="B148" s="4" t="s">
        <v>85</v>
      </c>
    </row>
    <row r="149" spans="1:2" s="14" customFormat="1" ht="12.75">
      <c r="A149" s="27"/>
      <c r="B149" s="14" t="s">
        <v>211</v>
      </c>
    </row>
    <row r="150" spans="1:2" s="14" customFormat="1" ht="12.75">
      <c r="A150" s="27"/>
      <c r="B150" s="14" t="s">
        <v>212</v>
      </c>
    </row>
    <row r="151" s="14" customFormat="1" ht="12.75">
      <c r="A151" s="27"/>
    </row>
    <row r="152" spans="1:3" s="14" customFormat="1" ht="12.75">
      <c r="A152" s="27"/>
      <c r="B152" s="14" t="s">
        <v>213</v>
      </c>
      <c r="C152" s="14" t="s">
        <v>214</v>
      </c>
    </row>
    <row r="153" spans="1:3" s="14" customFormat="1" ht="12.75">
      <c r="A153" s="27"/>
      <c r="C153" s="14" t="s">
        <v>215</v>
      </c>
    </row>
    <row r="154" spans="1:3" s="14" customFormat="1" ht="12.75">
      <c r="A154" s="27"/>
      <c r="C154" s="14" t="s">
        <v>221</v>
      </c>
    </row>
    <row r="155" s="14" customFormat="1" ht="12.75">
      <c r="A155" s="27"/>
    </row>
    <row r="156" spans="1:3" s="14" customFormat="1" ht="12.75">
      <c r="A156" s="27"/>
      <c r="B156" s="14" t="s">
        <v>216</v>
      </c>
      <c r="C156" s="14" t="s">
        <v>217</v>
      </c>
    </row>
    <row r="157" spans="1:3" s="14" customFormat="1" ht="12.75">
      <c r="A157" s="27"/>
      <c r="C157" s="14" t="s">
        <v>218</v>
      </c>
    </row>
    <row r="158" spans="1:3" s="14" customFormat="1" ht="12.75">
      <c r="A158" s="27"/>
      <c r="C158" s="14" t="s">
        <v>219</v>
      </c>
    </row>
    <row r="159" spans="1:3" s="14" customFormat="1" ht="12.75">
      <c r="A159" s="27"/>
      <c r="C159" s="14" t="s">
        <v>220</v>
      </c>
    </row>
    <row r="160" s="14" customFormat="1" ht="12.75">
      <c r="B160" s="4" t="s">
        <v>240</v>
      </c>
    </row>
    <row r="162" ht="12.75">
      <c r="B162" t="s">
        <v>241</v>
      </c>
    </row>
    <row r="163" spans="2:3" ht="12.75">
      <c r="B163" t="s">
        <v>213</v>
      </c>
      <c r="C163" t="s">
        <v>242</v>
      </c>
    </row>
    <row r="165" spans="2:3" ht="12.75">
      <c r="B165" t="s">
        <v>243</v>
      </c>
      <c r="C165" t="s">
        <v>244</v>
      </c>
    </row>
    <row r="166" ht="12.75">
      <c r="C166" t="s">
        <v>245</v>
      </c>
    </row>
    <row r="168" spans="2:3" ht="12.75">
      <c r="B168" t="s">
        <v>246</v>
      </c>
      <c r="C168" t="s">
        <v>247</v>
      </c>
    </row>
    <row r="169" ht="12.75">
      <c r="C169" t="s">
        <v>248</v>
      </c>
    </row>
    <row r="171" spans="2:3" ht="12.75">
      <c r="B171" t="s">
        <v>249</v>
      </c>
      <c r="C171" t="s">
        <v>250</v>
      </c>
    </row>
    <row r="173" ht="12.75">
      <c r="B173" t="s">
        <v>251</v>
      </c>
    </row>
    <row r="174" ht="12.75">
      <c r="B174" t="s">
        <v>252</v>
      </c>
    </row>
    <row r="176" spans="1:2" ht="12.75">
      <c r="A176" s="8" t="s">
        <v>135</v>
      </c>
      <c r="B176" s="4" t="s">
        <v>86</v>
      </c>
    </row>
    <row r="177" spans="5:8" ht="12.75">
      <c r="E177" s="15"/>
      <c r="F177" s="15"/>
      <c r="G177" s="15" t="s">
        <v>222</v>
      </c>
      <c r="H177" s="15" t="s">
        <v>160</v>
      </c>
    </row>
    <row r="178" spans="5:8" ht="12.75">
      <c r="E178" s="13"/>
      <c r="F178" s="13"/>
      <c r="G178" s="13" t="s">
        <v>11</v>
      </c>
      <c r="H178" s="13" t="s">
        <v>11</v>
      </c>
    </row>
    <row r="179" spans="2:8" ht="12.75">
      <c r="B179" s="4" t="s">
        <v>33</v>
      </c>
      <c r="E179" s="13"/>
      <c r="F179" s="13"/>
      <c r="G179" s="13"/>
      <c r="H179" s="13"/>
    </row>
    <row r="180" spans="2:8" ht="12.75">
      <c r="B180" t="s">
        <v>87</v>
      </c>
      <c r="E180" s="2"/>
      <c r="F180" s="2"/>
      <c r="G180" s="2">
        <v>0</v>
      </c>
      <c r="H180" s="2">
        <v>785</v>
      </c>
    </row>
    <row r="181" spans="2:8" ht="12.75">
      <c r="B181" t="s">
        <v>186</v>
      </c>
      <c r="E181" s="2"/>
      <c r="F181" s="2"/>
      <c r="G181" s="2">
        <v>0</v>
      </c>
      <c r="H181" s="2">
        <v>51</v>
      </c>
    </row>
    <row r="182" spans="2:8" ht="12.75">
      <c r="B182" t="s">
        <v>187</v>
      </c>
      <c r="E182" s="2"/>
      <c r="F182" s="2"/>
      <c r="G182" s="2">
        <v>7776</v>
      </c>
      <c r="H182" s="2">
        <v>5657</v>
      </c>
    </row>
    <row r="183" spans="2:8" ht="12.75">
      <c r="B183" t="s">
        <v>89</v>
      </c>
      <c r="E183" s="2"/>
      <c r="F183" s="2"/>
      <c r="G183" s="2">
        <v>818</v>
      </c>
      <c r="H183" s="2">
        <v>418</v>
      </c>
    </row>
    <row r="184" spans="2:8" ht="12.75">
      <c r="B184" t="s">
        <v>188</v>
      </c>
      <c r="E184" s="2"/>
      <c r="F184" s="2"/>
      <c r="G184" s="2">
        <v>988</v>
      </c>
      <c r="H184" s="2">
        <v>1570</v>
      </c>
    </row>
    <row r="185" spans="2:8" ht="12.75">
      <c r="B185" t="s">
        <v>88</v>
      </c>
      <c r="E185" s="2"/>
      <c r="F185" s="2"/>
      <c r="G185" s="2">
        <v>301</v>
      </c>
      <c r="H185" s="2">
        <v>398</v>
      </c>
    </row>
    <row r="186" spans="7:8" ht="12.75">
      <c r="G186" s="5">
        <f>SUM(G180:G185)</f>
        <v>9883</v>
      </c>
      <c r="H186" s="5">
        <f>SUM(H180:H185)</f>
        <v>8879</v>
      </c>
    </row>
    <row r="187" spans="2:8" ht="12.75">
      <c r="B187" s="4" t="s">
        <v>34</v>
      </c>
      <c r="G187" s="2"/>
      <c r="H187" s="2"/>
    </row>
    <row r="188" spans="2:8" ht="12.75">
      <c r="B188" t="s">
        <v>89</v>
      </c>
      <c r="G188" s="2">
        <v>0</v>
      </c>
      <c r="H188" s="2">
        <v>549</v>
      </c>
    </row>
    <row r="189" spans="2:8" ht="12.75">
      <c r="B189" t="s">
        <v>88</v>
      </c>
      <c r="G189" s="2">
        <v>895</v>
      </c>
      <c r="H189" s="2">
        <v>895</v>
      </c>
    </row>
    <row r="190" spans="7:8" ht="12.75">
      <c r="G190" s="5">
        <f>SUM(G188:G189)</f>
        <v>895</v>
      </c>
      <c r="H190" s="5">
        <f>SUM(H188:H189)</f>
        <v>1444</v>
      </c>
    </row>
    <row r="191" spans="7:8" ht="12.75">
      <c r="G191" s="16"/>
      <c r="H191" s="16"/>
    </row>
    <row r="192" spans="2:8" ht="12.75">
      <c r="B192" s="4" t="s">
        <v>6</v>
      </c>
      <c r="G192" s="16">
        <f>+G186+G190</f>
        <v>10778</v>
      </c>
      <c r="H192" s="16">
        <f>+H186+H190</f>
        <v>10323</v>
      </c>
    </row>
    <row r="193" spans="2:8" ht="12.75">
      <c r="B193" s="4"/>
      <c r="G193" s="16"/>
      <c r="H193" s="16"/>
    </row>
    <row r="194" spans="2:6" ht="12.75">
      <c r="B194" t="s">
        <v>142</v>
      </c>
      <c r="E194" s="16"/>
      <c r="F194" s="16"/>
    </row>
    <row r="197" ht="12.75">
      <c r="A197" s="8" t="s">
        <v>0</v>
      </c>
    </row>
    <row r="198" ht="12.75">
      <c r="A198" s="8" t="s">
        <v>104</v>
      </c>
    </row>
    <row r="200" spans="1:2" ht="12.75">
      <c r="A200" s="8" t="s">
        <v>136</v>
      </c>
      <c r="B200" s="4" t="s">
        <v>35</v>
      </c>
    </row>
    <row r="201" ht="12.75">
      <c r="B201" s="14" t="s">
        <v>107</v>
      </c>
    </row>
    <row r="202" spans="1:2" s="14" customFormat="1" ht="12.75">
      <c r="A202" s="8"/>
      <c r="B202" s="14" t="s">
        <v>110</v>
      </c>
    </row>
    <row r="203" spans="1:2" s="14" customFormat="1" ht="12.75">
      <c r="A203" s="8"/>
      <c r="B203" s="14" t="s">
        <v>111</v>
      </c>
    </row>
    <row r="204" spans="1:2" s="14" customFormat="1" ht="12.75">
      <c r="A204" s="8"/>
      <c r="B204" s="14" t="s">
        <v>237</v>
      </c>
    </row>
    <row r="205" s="14" customFormat="1" ht="12.75">
      <c r="A205" s="8"/>
    </row>
    <row r="206" spans="1:2" s="14" customFormat="1" ht="12.75">
      <c r="A206" s="8"/>
      <c r="B206" s="14" t="s">
        <v>199</v>
      </c>
    </row>
    <row r="207" spans="1:2" s="14" customFormat="1" ht="12.75">
      <c r="A207" s="8"/>
      <c r="B207" s="14" t="s">
        <v>200</v>
      </c>
    </row>
    <row r="208" spans="1:2" s="14" customFormat="1" ht="12.75">
      <c r="A208" s="8"/>
      <c r="B208" s="14" t="s">
        <v>108</v>
      </c>
    </row>
    <row r="209" spans="1:2" s="14" customFormat="1" ht="12.75">
      <c r="A209" s="8"/>
      <c r="B209" s="14" t="s">
        <v>109</v>
      </c>
    </row>
    <row r="210" spans="1:2" s="14" customFormat="1" ht="12.75">
      <c r="A210" s="8"/>
      <c r="B210" s="14" t="s">
        <v>114</v>
      </c>
    </row>
    <row r="211" spans="1:2" s="14" customFormat="1" ht="12.75">
      <c r="A211" s="8"/>
      <c r="B211" s="14" t="s">
        <v>140</v>
      </c>
    </row>
    <row r="212" spans="1:2" s="14" customFormat="1" ht="12.75">
      <c r="A212" s="8"/>
      <c r="B212" s="14" t="s">
        <v>141</v>
      </c>
    </row>
    <row r="213" spans="1:2" s="14" customFormat="1" ht="12.75">
      <c r="A213" s="8"/>
      <c r="B213" s="14" t="s">
        <v>153</v>
      </c>
    </row>
    <row r="214" spans="1:2" s="14" customFormat="1" ht="12.75">
      <c r="A214" s="8"/>
      <c r="B214" s="14" t="s">
        <v>154</v>
      </c>
    </row>
    <row r="215" s="14" customFormat="1" ht="12.75">
      <c r="A215" s="8"/>
    </row>
    <row r="216" spans="1:2" ht="12.75">
      <c r="A216" s="8" t="s">
        <v>137</v>
      </c>
      <c r="B216" s="4" t="s">
        <v>36</v>
      </c>
    </row>
    <row r="217" ht="12.75">
      <c r="B217" t="s">
        <v>162</v>
      </c>
    </row>
    <row r="218" ht="12.75">
      <c r="B218" t="s">
        <v>163</v>
      </c>
    </row>
    <row r="220" spans="1:2" ht="12.75">
      <c r="A220" s="8" t="s">
        <v>138</v>
      </c>
      <c r="B220" s="4" t="s">
        <v>90</v>
      </c>
    </row>
    <row r="221" s="14" customFormat="1" ht="12.75">
      <c r="A221" s="27"/>
    </row>
    <row r="222" spans="1:2" s="14" customFormat="1" ht="12.75">
      <c r="A222" s="27"/>
      <c r="B222" s="14" t="s">
        <v>265</v>
      </c>
    </row>
    <row r="223" spans="1:2" s="14" customFormat="1" ht="12.75">
      <c r="A223" s="27"/>
      <c r="B223" s="14" t="s">
        <v>266</v>
      </c>
    </row>
    <row r="224" spans="1:2" s="14" customFormat="1" ht="12.75">
      <c r="A224" s="27"/>
      <c r="B224" s="14" t="s">
        <v>267</v>
      </c>
    </row>
    <row r="225" spans="1:2" s="14" customFormat="1" ht="12.75">
      <c r="A225" s="27"/>
      <c r="B225" s="14" t="s">
        <v>268</v>
      </c>
    </row>
    <row r="226" spans="1:2" s="14" customFormat="1" ht="12.75">
      <c r="A226" s="27"/>
      <c r="B226" s="14" t="s">
        <v>269</v>
      </c>
    </row>
    <row r="227" spans="1:2" s="14" customFormat="1" ht="12.75">
      <c r="A227" s="27"/>
      <c r="B227" s="14" t="s">
        <v>270</v>
      </c>
    </row>
    <row r="228" spans="1:2" s="14" customFormat="1" ht="12.75">
      <c r="A228" s="27"/>
      <c r="B228" s="14" t="s">
        <v>271</v>
      </c>
    </row>
    <row r="229" s="14" customFormat="1" ht="12.75">
      <c r="A229" s="27"/>
    </row>
    <row r="230" spans="1:2" s="14" customFormat="1" ht="12.75">
      <c r="A230" s="8" t="s">
        <v>139</v>
      </c>
      <c r="B230" s="4" t="s">
        <v>273</v>
      </c>
    </row>
    <row r="231" spans="1:2" s="14" customFormat="1" ht="12.75">
      <c r="A231" s="27"/>
      <c r="B231" s="14" t="s">
        <v>274</v>
      </c>
    </row>
    <row r="232" spans="1:2" s="14" customFormat="1" ht="12.75">
      <c r="A232" s="27"/>
      <c r="B232" s="14" t="s">
        <v>275</v>
      </c>
    </row>
    <row r="233" spans="1:8" s="14" customFormat="1" ht="12.75">
      <c r="A233" s="27"/>
      <c r="H233" s="13" t="s">
        <v>11</v>
      </c>
    </row>
    <row r="234" spans="1:8" s="14" customFormat="1" ht="12.75">
      <c r="A234" s="27"/>
      <c r="B234" s="14" t="s">
        <v>305</v>
      </c>
      <c r="H234" s="26">
        <v>3700</v>
      </c>
    </row>
    <row r="235" spans="1:8" s="14" customFormat="1" ht="12.75">
      <c r="A235" s="27"/>
      <c r="B235" s="14" t="s">
        <v>276</v>
      </c>
      <c r="H235" s="26">
        <v>4300</v>
      </c>
    </row>
    <row r="236" spans="1:8" s="14" customFormat="1" ht="12.75">
      <c r="A236" s="27"/>
      <c r="H236" s="26"/>
    </row>
    <row r="237" spans="1:8" s="14" customFormat="1" ht="12.75">
      <c r="A237" s="27"/>
      <c r="B237" s="14" t="s">
        <v>277</v>
      </c>
      <c r="H237" s="26"/>
    </row>
    <row r="238" spans="1:8" s="14" customFormat="1" ht="12.75">
      <c r="A238" s="27"/>
      <c r="B238" s="37" t="s">
        <v>278</v>
      </c>
      <c r="H238" s="26">
        <v>8000</v>
      </c>
    </row>
    <row r="239" s="14" customFormat="1" ht="12.75">
      <c r="A239" s="27"/>
    </row>
    <row r="240" spans="1:2" s="14" customFormat="1" ht="12.75">
      <c r="A240" s="27"/>
      <c r="B240" s="14" t="s">
        <v>279</v>
      </c>
    </row>
    <row r="241" spans="1:2" s="14" customFormat="1" ht="12.75">
      <c r="A241" s="27"/>
      <c r="B241" s="14" t="s">
        <v>280</v>
      </c>
    </row>
    <row r="242" spans="1:2" s="14" customFormat="1" ht="12.75">
      <c r="A242" s="27"/>
      <c r="B242" s="14" t="s">
        <v>281</v>
      </c>
    </row>
    <row r="243" s="14" customFormat="1" ht="12.75">
      <c r="A243" s="27"/>
    </row>
    <row r="244" s="14" customFormat="1" ht="12.75">
      <c r="A244" s="27"/>
    </row>
    <row r="246" ht="12.75">
      <c r="A246" s="8" t="s">
        <v>0</v>
      </c>
    </row>
    <row r="247" ht="12.75">
      <c r="A247" s="8" t="s">
        <v>104</v>
      </c>
    </row>
    <row r="249" spans="1:2" ht="12.75">
      <c r="A249" s="8" t="s">
        <v>272</v>
      </c>
      <c r="B249" s="4" t="s">
        <v>103</v>
      </c>
    </row>
    <row r="250" ht="12.75">
      <c r="B250" s="4"/>
    </row>
    <row r="251" ht="12.75">
      <c r="B251" s="4" t="s">
        <v>253</v>
      </c>
    </row>
    <row r="252" ht="12.75">
      <c r="B252" t="s">
        <v>37</v>
      </c>
    </row>
    <row r="253" ht="12.75">
      <c r="B253" t="s">
        <v>314</v>
      </c>
    </row>
    <row r="254" ht="12.75">
      <c r="B254" t="s">
        <v>223</v>
      </c>
    </row>
    <row r="256" spans="5:8" ht="12.75">
      <c r="E256" s="52" t="s">
        <v>257</v>
      </c>
      <c r="F256" s="52"/>
      <c r="G256" s="52" t="s">
        <v>258</v>
      </c>
      <c r="H256" s="52"/>
    </row>
    <row r="257" spans="2:8" ht="12.75">
      <c r="B257" s="4" t="s">
        <v>256</v>
      </c>
      <c r="E257" s="4">
        <v>2003</v>
      </c>
      <c r="F257" s="4">
        <v>2002</v>
      </c>
      <c r="G257" s="4">
        <v>2003</v>
      </c>
      <c r="H257" s="4">
        <v>2002</v>
      </c>
    </row>
    <row r="259" spans="2:8" ht="12.75">
      <c r="B259" t="s">
        <v>259</v>
      </c>
      <c r="E259" s="2">
        <v>1644</v>
      </c>
      <c r="F259" s="2">
        <v>1200</v>
      </c>
      <c r="G259" s="2">
        <v>1644</v>
      </c>
      <c r="H259" s="2">
        <v>1200</v>
      </c>
    </row>
    <row r="260" spans="5:8" ht="12.75">
      <c r="E260" s="2"/>
      <c r="F260" s="2"/>
      <c r="G260" s="2"/>
      <c r="H260" s="2"/>
    </row>
    <row r="261" spans="2:8" ht="12.75">
      <c r="B261" t="s">
        <v>254</v>
      </c>
      <c r="E261" s="2"/>
      <c r="F261" s="2"/>
      <c r="G261" s="2"/>
      <c r="H261" s="2"/>
    </row>
    <row r="262" spans="2:8" ht="12.75">
      <c r="B262" t="s">
        <v>255</v>
      </c>
      <c r="E262" s="2">
        <v>43770</v>
      </c>
      <c r="F262" s="2">
        <v>43750</v>
      </c>
      <c r="G262" s="2">
        <v>43770</v>
      </c>
      <c r="H262" s="2">
        <v>43750</v>
      </c>
    </row>
    <row r="264" spans="2:8" ht="12.75">
      <c r="B264" t="s">
        <v>260</v>
      </c>
      <c r="E264" s="35">
        <f>+E259*100/E262</f>
        <v>3.7559972583961616</v>
      </c>
      <c r="F264" s="35">
        <f>+F259*100/F262</f>
        <v>2.742857142857143</v>
      </c>
      <c r="G264" s="35">
        <f>+G259*100/G262</f>
        <v>3.7559972583961616</v>
      </c>
      <c r="H264" s="35">
        <f>+H259*100/H262</f>
        <v>2.742857142857143</v>
      </c>
    </row>
    <row r="265" spans="2:8" ht="12.75">
      <c r="B265" t="s">
        <v>263</v>
      </c>
      <c r="E265" s="36" t="s">
        <v>264</v>
      </c>
      <c r="F265" s="36" t="s">
        <v>264</v>
      </c>
      <c r="G265" s="36" t="s">
        <v>264</v>
      </c>
      <c r="H265" s="36" t="s">
        <v>264</v>
      </c>
    </row>
    <row r="267" ht="12.75">
      <c r="B267" t="s">
        <v>261</v>
      </c>
    </row>
    <row r="268" ht="12.75">
      <c r="B268" t="s">
        <v>262</v>
      </c>
    </row>
    <row r="270" spans="1:2" ht="12.75">
      <c r="A270" s="8" t="s">
        <v>290</v>
      </c>
      <c r="B270" s="4" t="s">
        <v>291</v>
      </c>
    </row>
    <row r="271" spans="1:2" s="14" customFormat="1" ht="12.75">
      <c r="A271" s="27"/>
      <c r="B271" s="14" t="s">
        <v>306</v>
      </c>
    </row>
    <row r="272" spans="1:2" s="14" customFormat="1" ht="12.75">
      <c r="A272" s="27"/>
      <c r="B272" s="14" t="s">
        <v>307</v>
      </c>
    </row>
    <row r="273" spans="1:2" s="14" customFormat="1" ht="12.75">
      <c r="A273" s="27"/>
      <c r="B273" s="14" t="s">
        <v>308</v>
      </c>
    </row>
    <row r="274" spans="1:2" s="14" customFormat="1" ht="12.75">
      <c r="A274" s="27"/>
      <c r="B274" s="14" t="s">
        <v>309</v>
      </c>
    </row>
    <row r="275" s="14" customFormat="1" ht="12.75">
      <c r="A275" s="27"/>
    </row>
    <row r="276" spans="6:9" ht="12.75">
      <c r="F276" s="13" t="s">
        <v>297</v>
      </c>
      <c r="G276" s="13" t="s">
        <v>298</v>
      </c>
      <c r="H276" s="13" t="s">
        <v>300</v>
      </c>
      <c r="I276" s="4"/>
    </row>
    <row r="277" spans="2:9" ht="12.75">
      <c r="B277" s="4" t="s">
        <v>310</v>
      </c>
      <c r="F277" s="13" t="s">
        <v>294</v>
      </c>
      <c r="G277" s="13" t="s">
        <v>299</v>
      </c>
      <c r="H277" s="13" t="s">
        <v>301</v>
      </c>
      <c r="I277" s="4"/>
    </row>
    <row r="278" spans="6:9" ht="12.75">
      <c r="F278" s="13" t="s">
        <v>11</v>
      </c>
      <c r="G278" s="13" t="s">
        <v>11</v>
      </c>
      <c r="H278" s="13" t="s">
        <v>11</v>
      </c>
      <c r="I278" s="4"/>
    </row>
    <row r="279" ht="12.75">
      <c r="B279" s="4" t="s">
        <v>292</v>
      </c>
    </row>
    <row r="280" ht="12.75">
      <c r="B280" s="21" t="s">
        <v>158</v>
      </c>
    </row>
    <row r="281" spans="2:8" ht="12.75">
      <c r="B281" t="s">
        <v>293</v>
      </c>
      <c r="F281" s="2">
        <v>35126</v>
      </c>
      <c r="G281" s="2">
        <v>-2422</v>
      </c>
      <c r="H281" s="2">
        <f>+F281+G281</f>
        <v>32704</v>
      </c>
    </row>
    <row r="282" spans="6:8" ht="12.75">
      <c r="F282" s="2"/>
      <c r="G282" s="2"/>
      <c r="H282" s="2"/>
    </row>
    <row r="283" spans="2:8" ht="12.75">
      <c r="B283" s="4" t="s">
        <v>302</v>
      </c>
      <c r="F283" s="2"/>
      <c r="G283" s="2"/>
      <c r="H283" s="2"/>
    </row>
    <row r="284" spans="2:8" ht="12.75">
      <c r="B284" t="s">
        <v>296</v>
      </c>
      <c r="F284" s="2">
        <v>3121</v>
      </c>
      <c r="G284" s="2">
        <v>2871</v>
      </c>
      <c r="H284" s="2">
        <f>+F284+G284</f>
        <v>5992</v>
      </c>
    </row>
    <row r="285" spans="2:8" ht="12.75">
      <c r="B285" t="s">
        <v>295</v>
      </c>
      <c r="F285" s="2">
        <v>1490</v>
      </c>
      <c r="G285" s="2">
        <v>0</v>
      </c>
      <c r="H285" s="2">
        <v>1490</v>
      </c>
    </row>
    <row r="286" spans="6:8" ht="12.75">
      <c r="F286" s="2"/>
      <c r="G286" s="2"/>
      <c r="H286" s="2"/>
    </row>
    <row r="287" spans="6:8" ht="12.75">
      <c r="F287" s="2"/>
      <c r="G287" s="2"/>
      <c r="H287" s="2"/>
    </row>
    <row r="288" ht="12.75">
      <c r="B288" t="s">
        <v>322</v>
      </c>
    </row>
    <row r="291" ht="12.75">
      <c r="B291" t="s">
        <v>319</v>
      </c>
    </row>
    <row r="292" ht="12.75">
      <c r="B292" t="s">
        <v>320</v>
      </c>
    </row>
    <row r="294" ht="12.75">
      <c r="B294" t="s">
        <v>321</v>
      </c>
    </row>
    <row r="300" ht="12.75">
      <c r="B300" s="4"/>
    </row>
    <row r="301" ht="12.75">
      <c r="B301" s="4"/>
    </row>
  </sheetData>
  <mergeCells count="14">
    <mergeCell ref="B107:I110"/>
    <mergeCell ref="B100:I102"/>
    <mergeCell ref="B103:I104"/>
    <mergeCell ref="G37:H37"/>
    <mergeCell ref="G38:H38"/>
    <mergeCell ref="E55:F55"/>
    <mergeCell ref="G55:H55"/>
    <mergeCell ref="B113:I116"/>
    <mergeCell ref="E256:F256"/>
    <mergeCell ref="G256:H256"/>
    <mergeCell ref="E123:F123"/>
    <mergeCell ref="G123:H123"/>
    <mergeCell ref="E122:F122"/>
    <mergeCell ref="G122:H122"/>
  </mergeCells>
  <printOptions/>
  <pageMargins left="0.75" right="0.75" top="1" bottom="1" header="0.5" footer="0.5"/>
  <pageSetup orientation="portrait" r:id="rId1"/>
  <rowBreaks count="5" manualBreakCount="5">
    <brk id="46" max="255" man="1"/>
    <brk id="94" max="255" man="1"/>
    <brk id="144" max="255" man="1"/>
    <brk id="194" max="255" man="1"/>
    <brk id="2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NEC Computers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 Computers International</dc:creator>
  <cp:keywords/>
  <dc:description/>
  <cp:lastModifiedBy>T Y &amp; Associates</cp:lastModifiedBy>
  <cp:lastPrinted>2003-05-30T00:43:38Z</cp:lastPrinted>
  <dcterms:created xsi:type="dcterms:W3CDTF">2002-11-12T04:54:08Z</dcterms:created>
  <dcterms:modified xsi:type="dcterms:W3CDTF">2003-05-30T00:45:25Z</dcterms:modified>
  <cp:category/>
  <cp:version/>
  <cp:contentType/>
  <cp:contentStatus/>
</cp:coreProperties>
</file>