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720" windowHeight="7320" activeTab="4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<sst xmlns="http://schemas.openxmlformats.org/spreadsheetml/2006/main" count="386" uniqueCount="298">
  <si>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</si>
  <si>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</si>
  <si>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</si>
  <si>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</si>
  <si>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</si>
  <si>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</si>
  <si>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</si>
  <si>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Dividends</t>
  </si>
  <si>
    <t>RM'000</t>
  </si>
  <si>
    <t>Bonus issue</t>
  </si>
  <si>
    <t>premium</t>
  </si>
  <si>
    <t>Revaluation</t>
  </si>
  <si>
    <t>reserve</t>
  </si>
  <si>
    <t>Reserve/</t>
  </si>
  <si>
    <t>(Goodwill)</t>
  </si>
  <si>
    <t>on conso</t>
  </si>
  <si>
    <t>Annual Financial Report for the year ended 31 December 2001.</t>
  </si>
  <si>
    <t>RM '000</t>
  </si>
  <si>
    <t>Income tax paid</t>
  </si>
  <si>
    <t>with the Annual Financial Report for the year ended 31 December 2001.</t>
  </si>
  <si>
    <t xml:space="preserve">The Condensed Consolidated Statement of Changes in Equity should be read in conjunction </t>
  </si>
  <si>
    <t xml:space="preserve">The interim financial report is unaudited and has been prepared in compliance with MASB 26, </t>
  </si>
  <si>
    <t>Interim Financial Reporting.</t>
  </si>
  <si>
    <t>The interim financial report should be read in conjunction with the audited financial statements</t>
  </si>
  <si>
    <t>of the Group for the year ended 31 December 2001.</t>
  </si>
  <si>
    <t>The accounting policies and methods of computation adopted by the Group in this interim</t>
  </si>
  <si>
    <t>financial report are consistent with those adopted in the financial statements for the year</t>
  </si>
  <si>
    <t>ended 31 December 2001.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</si>
  <si>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</si>
  <si>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</si>
  <si>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</si>
  <si>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</si>
  <si>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</si>
  <si>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</si>
  <si>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</si>
  <si>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</si>
  <si>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</si>
  <si>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</si>
  <si>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</si>
  <si>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</si>
  <si>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employees shares option scheme (ESOS).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</si>
  <si>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</si>
  <si>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</si>
  <si>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</si>
  <si>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</si>
  <si>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</si>
  <si>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</si>
  <si>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The calculation of basic earnings per share for the quarter is based on the net profit</t>
  </si>
  <si>
    <t>Weighted average number of ordinary shares</t>
  </si>
  <si>
    <t>Issued ordinary shares at beginning of the year</t>
  </si>
  <si>
    <t>The calculation of diluted earnings per share for the quarter is based on the net profit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</si>
  <si>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</si>
  <si>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</si>
  <si>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</si>
  <si>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</si>
  <si>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</si>
  <si>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</si>
  <si>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</si>
  <si>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</si>
  <si>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</si>
  <si>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</si>
  <si>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</si>
  <si>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</si>
  <si>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</si>
  <si>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</si>
  <si>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</si>
  <si>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</si>
  <si>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</si>
  <si>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</si>
  <si>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</si>
  <si>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</si>
  <si>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>31 Dec 2001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</si>
  <si>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</si>
  <si>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</si>
  <si>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</si>
  <si>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</si>
  <si>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</si>
  <si>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</si>
  <si>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</si>
  <si>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</si>
  <si>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</si>
  <si>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</si>
  <si>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>Diluted earnings per ordinary share (sen)</t>
  </si>
  <si>
    <t>3 months ended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</si>
  <si>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</si>
  <si>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</si>
  <si>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</si>
  <si>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</si>
  <si>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</si>
  <si>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</si>
  <si>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</si>
  <si>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>Cash and Cash Equivalents at 1 January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</si>
  <si>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</si>
  <si>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</si>
  <si>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</si>
  <si>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</si>
  <si>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</si>
  <si>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</si>
  <si>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There is no sale of investments or properties for the current financial quarter and year todate.</t>
  </si>
  <si>
    <t>There is no purchase or sale of quoted securities for the current financial quarter and</t>
  </si>
  <si>
    <t>financial year todate nor any profit or loss arising thereon.</t>
  </si>
  <si>
    <t>Corporate proposals</t>
  </si>
  <si>
    <t>Group Borrowings and Debt Securities</t>
  </si>
  <si>
    <t>Bank overdraft (secured)</t>
  </si>
  <si>
    <t>Term loan (secured)</t>
  </si>
  <si>
    <t>Hire purchase liabilities</t>
  </si>
  <si>
    <t>31.12.01</t>
  </si>
  <si>
    <t>Dividend</t>
  </si>
  <si>
    <t>Changes in composition of the Group</t>
  </si>
  <si>
    <t>There are no changes in the composition of the Group for the current financial quarter.</t>
  </si>
  <si>
    <t>Seasonal or cyclical factors</t>
  </si>
  <si>
    <t>Changes in contingent liabilities</t>
  </si>
  <si>
    <t>2001-8% less tax</t>
  </si>
  <si>
    <t>(2000-6% less tax)</t>
  </si>
  <si>
    <t>Audit qualifications</t>
  </si>
  <si>
    <t>There were no audit qualifications in the annual financial statements for the year ended</t>
  </si>
  <si>
    <t>31 December 2001.</t>
  </si>
  <si>
    <t>Unusual items</t>
  </si>
  <si>
    <t xml:space="preserve">bonus issue exercise which was completed on 26 July 2002. </t>
  </si>
  <si>
    <t>Final dividends for the year ended :</t>
  </si>
  <si>
    <t>Material changes in estimates</t>
  </si>
  <si>
    <t>There were no material changes in estimates in respect of amounts reported in prior</t>
  </si>
  <si>
    <t>interim periods or prior financial year.</t>
  </si>
  <si>
    <t>Accounting policies</t>
  </si>
  <si>
    <t>Notes to the interim financial report as per MASB 26</t>
  </si>
  <si>
    <t>Material events subsequent to the end of the period reported</t>
  </si>
  <si>
    <t>Weighted average number of ordinary shares (diluted)</t>
  </si>
  <si>
    <t xml:space="preserve">Weighted average number of ordinary shares </t>
  </si>
  <si>
    <t>(A) Basic earnings per share</t>
  </si>
  <si>
    <t>(B) Diluted earnings per share</t>
  </si>
  <si>
    <t>Earnings per share</t>
  </si>
  <si>
    <t>Explanatory notes as required by the KLSE's Listing Requirements</t>
  </si>
  <si>
    <t>Profit forecast</t>
  </si>
  <si>
    <t>This is not applicable to the Group.</t>
  </si>
  <si>
    <t xml:space="preserve">The Group does not have any financial instrument with off balance sheet risk as </t>
  </si>
  <si>
    <t>exchange rate movements. As the exchange rates are pre-determined under</t>
  </si>
  <si>
    <t>such contracts or options, the company is not exposed to any market risk.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</si>
  <si>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</si>
  <si>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</si>
  <si>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</si>
  <si>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</si>
  <si>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Furthermore, the contracts are entered into with licensed banks and as such,</t>
  </si>
  <si>
    <t>The adjusted weighted average number of ordinary shares issued and issuable has been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</si>
  <si>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</si>
  <si>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</si>
  <si>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</si>
  <si>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</si>
  <si>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</si>
  <si>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</si>
  <si>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</si>
  <si>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</si>
  <si>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</si>
  <si>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</si>
  <si>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</si>
  <si>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</si>
  <si>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</si>
  <si>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</si>
  <si>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</si>
  <si>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</si>
  <si>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</si>
  <si>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</si>
  <si>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</si>
  <si>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</si>
  <si>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</si>
  <si>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</si>
  <si>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</si>
  <si>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</si>
  <si>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</si>
  <si>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the directors are of the view that credit risk is minimal. Apart from a small fee payable</t>
  </si>
  <si>
    <t>to the banks, there are no cash requirements for the forward contracts.</t>
  </si>
  <si>
    <t>There are no borrowings or debt securities denominated in foreign currency.</t>
  </si>
  <si>
    <t>Interest received</t>
  </si>
  <si>
    <t>ESOS</t>
  </si>
  <si>
    <t>Inter segment pricing is based on negotiated terms.</t>
  </si>
  <si>
    <t>Bonus issue of  8,750,000 shares</t>
  </si>
  <si>
    <t xml:space="preserve">of ordinary shares outstanding plus the weighted average number of ordinary shares </t>
  </si>
  <si>
    <t>There were no material events subsequent to the current financial quarter ended</t>
  </si>
  <si>
    <t>affect the results of the operations of the Group.</t>
  </si>
  <si>
    <t>Goodwill arising from addn</t>
  </si>
  <si>
    <t>investment in subsidiary</t>
  </si>
  <si>
    <t>Goodwill arising from additional investment in subsidiary</t>
  </si>
  <si>
    <t>Cash and bank balances</t>
  </si>
  <si>
    <t>Bank overdraft</t>
  </si>
  <si>
    <t xml:space="preserve">Depreciation </t>
  </si>
  <si>
    <t>Amortisation of goodwill/reserve on consolidation</t>
  </si>
  <si>
    <t xml:space="preserve">of ordinary shares outstanding during the quarter as follows :             </t>
  </si>
  <si>
    <t>Amortisation of goodwill/</t>
  </si>
  <si>
    <t>reserve on consolidation</t>
  </si>
  <si>
    <t>Purchase or Sale of Quoted Securities</t>
  </si>
  <si>
    <t>By Order of the Board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</si>
  <si>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</si>
  <si>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</si>
  <si>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</si>
  <si>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deemed to have been issued upon exercise of ESOS, calculated as follows :</t>
  </si>
  <si>
    <t>Minority interest</t>
  </si>
  <si>
    <t>For the period ended 31 December 2002</t>
  </si>
  <si>
    <t>31 December</t>
  </si>
  <si>
    <t>12 months ended</t>
  </si>
  <si>
    <t>For the twelve months ended 31 December 2002</t>
  </si>
  <si>
    <t>At 31 December 2002</t>
  </si>
  <si>
    <t>31 Dec 2002</t>
  </si>
  <si>
    <t>31 December 2002 up to the date of this report, which is likely to substantially</t>
  </si>
  <si>
    <t>Corporate guarantees issued to licensed financial institutions with regard to banking</t>
  </si>
  <si>
    <t>facilities granted to subsidiaries was increased from RM 47.6 million on 30 September</t>
  </si>
  <si>
    <t xml:space="preserve">2002 to RM 56.6 million on 31 December 2002. </t>
  </si>
  <si>
    <t>31.12.02</t>
  </si>
  <si>
    <t>Prospects for the coming year</t>
  </si>
  <si>
    <t xml:space="preserve">There were no corporate proposals announced but not completed as at the date of this </t>
  </si>
  <si>
    <t>report.</t>
  </si>
  <si>
    <t>The Group does not have any material litigation which would materially and adversely</t>
  </si>
  <si>
    <t>affect the financial position of the Group.</t>
  </si>
  <si>
    <t>The earnings per share for Year 2001 has been adjusted for the bonus issue.</t>
  </si>
  <si>
    <t>arrived at based on the assumption that ESOS are exercised at the date of entitlement.</t>
  </si>
  <si>
    <t>The value of the above contracts as at the date of this report was RM 675,268.</t>
  </si>
  <si>
    <t xml:space="preserve">During the current financial year, the Company issued 8,750,000 shares under the </t>
  </si>
  <si>
    <t>Similarly, during the current financial year, the company issued 20,000 shares under the</t>
  </si>
  <si>
    <t xml:space="preserve">Surplus on revaluation of </t>
  </si>
  <si>
    <t>investment properties</t>
  </si>
  <si>
    <t xml:space="preserve">Goodwill arising on </t>
  </si>
  <si>
    <t>increased investment in a</t>
  </si>
  <si>
    <t>subsidiary</t>
  </si>
  <si>
    <t>Amortisation of reserve/</t>
  </si>
  <si>
    <t>goodwill on consolidation</t>
  </si>
  <si>
    <t>Net profit for the year</t>
  </si>
  <si>
    <t>At 31 December 2001</t>
  </si>
  <si>
    <t>Gain on disposal of property, plant and equipment</t>
  </si>
  <si>
    <t>Proceeds from disposal of property, plant and eqpt</t>
  </si>
  <si>
    <t>Purchase of property, plant and equipment</t>
  </si>
  <si>
    <t>Dividends received from associates</t>
  </si>
  <si>
    <t>Proceeds from borrowings</t>
  </si>
  <si>
    <t>Dividends paid to shareholders of the company</t>
  </si>
  <si>
    <t>Cash and Cash Equivalents at 31 December</t>
  </si>
  <si>
    <t>(The figures have not been audited)</t>
  </si>
  <si>
    <t>At 1 January 2001</t>
  </si>
  <si>
    <t>Non-distributable</t>
  </si>
  <si>
    <t>Distributable</t>
  </si>
  <si>
    <t>Addition to investment properties</t>
  </si>
  <si>
    <t>Cash flows from investing Activities</t>
  </si>
  <si>
    <t>Cash flows from financing activities</t>
  </si>
  <si>
    <t>Net cash used in investing activities</t>
  </si>
  <si>
    <t>Net cash used in financing activities</t>
  </si>
  <si>
    <t>Net cash flow (used in)/generated from</t>
  </si>
  <si>
    <t>operating activities</t>
  </si>
  <si>
    <t>Increase in investment in an associate</t>
  </si>
  <si>
    <t>(Payment of)/Proceeds from term loan</t>
  </si>
  <si>
    <t>Cash flows from operating activities</t>
  </si>
  <si>
    <t>Cash generated from operations</t>
  </si>
  <si>
    <t>(Continued)</t>
  </si>
  <si>
    <t>Property Investment</t>
  </si>
  <si>
    <t>The Group's turnover for the fourth quarter and twelve months ended 31 December 2002</t>
  </si>
  <si>
    <t>Bank overdraft (unsecured)</t>
  </si>
  <si>
    <t>Trust receipts</t>
  </si>
  <si>
    <t>Bankers' acceptances</t>
  </si>
  <si>
    <t>Deferred tax expense</t>
  </si>
  <si>
    <t>Income tax expense</t>
  </si>
  <si>
    <t>-current</t>
  </si>
  <si>
    <t>-overprovision in prior years</t>
  </si>
  <si>
    <t>compared to RM 5.5 million in the immediate preceding quarter. The profit before tax for the</t>
  </si>
  <si>
    <t>The Group's profit before taxation for the fourth quarter and twelve months ended 31 December 2002</t>
  </si>
  <si>
    <t>(The earnings per share for financial year 2001 has been adjusted for the bonus issue)</t>
  </si>
  <si>
    <t>have increased by 41% and 25% respectively, as compared to the previous year.</t>
  </si>
  <si>
    <t>have increased by 36% and 13% respectively, as compared to the previous year.</t>
  </si>
  <si>
    <t>For the quarter under review, the Group recorded a profit before tax of RM 3.4 million</t>
  </si>
  <si>
    <t>attributable to ordinary shareholders of RM 1,777,000 and the weighted average number</t>
  </si>
  <si>
    <t>Cash and cash equivalents at the end of the year</t>
  </si>
  <si>
    <t>Fixed deposits</t>
  </si>
  <si>
    <t xml:space="preserve">for the year ended 31 December 2002, to be approved by the shareholders at the </t>
  </si>
  <si>
    <t>Annual General Meeting. The proposed first and final dividend has not been accounted</t>
  </si>
  <si>
    <t>for in the financial statements.</t>
  </si>
  <si>
    <t>Dividends per ordinary share (sen)</t>
  </si>
  <si>
    <t>(As restated)</t>
  </si>
  <si>
    <t>Effect of share options granted in July 2002</t>
  </si>
  <si>
    <t>(As previously stated)</t>
  </si>
  <si>
    <t>-6 sen  (2001-8sen) gross</t>
  </si>
  <si>
    <t>the operating performance of the Group is expected to be satisfactory in the coming year.</t>
  </si>
  <si>
    <t xml:space="preserve">Barring any unforeseen circumstances which is beyond the contemplation of the directors, </t>
  </si>
  <si>
    <t>The Directors recommend a first and final dividend of 6% less tax totalling RM 1,890,864</t>
  </si>
  <si>
    <t>third quarter was higher because of better profit margin from manufacturing segment.</t>
  </si>
  <si>
    <t>N/A</t>
  </si>
  <si>
    <t>(Restated)</t>
  </si>
  <si>
    <t xml:space="preserve">Borrowings </t>
  </si>
  <si>
    <t>A13</t>
  </si>
  <si>
    <t>The correction of a fundamental error relates to an understatement of minority interests'</t>
  </si>
  <si>
    <t>share of revaluation reserve in the previous financial year. This has resulted in a decrease</t>
  </si>
  <si>
    <t>in revaluation reserve of RM 851,000 and an increase in minority interests of the same</t>
  </si>
  <si>
    <t xml:space="preserve">amount. </t>
  </si>
  <si>
    <t>The effective tax rate for the Group approximates the statutory tax rate.</t>
  </si>
  <si>
    <t>Apart from the inventory write down amounting to RM 1,136,000, there were no unusual</t>
  </si>
  <si>
    <t>items that have a material effect on the assets, liabilities, equity, net income or</t>
  </si>
  <si>
    <t>cashflow for the current quarter and financial year todate.</t>
  </si>
  <si>
    <t>Prior year adjustment (Note A13)</t>
  </si>
  <si>
    <t>Forward foreign exchange contracts are entered into with licensed banks</t>
  </si>
  <si>
    <t>to hedge certain portion of the Group's sales and purchases from</t>
  </si>
  <si>
    <t>Prior year adjustment</t>
  </si>
  <si>
    <t xml:space="preserve">HOH FONG YIN </t>
  </si>
  <si>
    <t>(MAICSA 0809434)</t>
  </si>
  <si>
    <t>Company Secretary</t>
  </si>
  <si>
    <t>27th February, 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</si>
</sst>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6" sqref="A6"/>
    </sheetView>
  </sheetViews>
  <sheetFormatPr defaultColWidth="9.140625" defaultRowHeight="12.75"/>
  <cols>
    <col min="1" max="1" width="27.7109375" style="0" customWidth="1"/>
    <col min="2" max="3" width="9.140625" style="2" customWidth="1"/>
    <col min="4" max="4" width="10.28125" style="2" customWidth="1"/>
    <col min="5" max="7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198</v>
      </c>
    </row>
    <row r="5" ht="12.75">
      <c r="A5" s="4" t="s">
        <v>232</v>
      </c>
    </row>
    <row r="6" spans="1:6" ht="12.75">
      <c r="A6" s="4"/>
      <c r="B6" s="34" t="s">
        <v>234</v>
      </c>
      <c r="C6" s="34"/>
      <c r="D6" s="34"/>
      <c r="E6" s="34"/>
      <c r="F6" s="25" t="s">
        <v>235</v>
      </c>
    </row>
    <row r="7" ht="12.75">
      <c r="E7" s="3" t="s">
        <v>13</v>
      </c>
    </row>
    <row r="8" spans="2:7" ht="12.75">
      <c r="B8" s="3" t="s">
        <v>2</v>
      </c>
      <c r="C8" s="3" t="s">
        <v>2</v>
      </c>
      <c r="D8" s="3" t="s">
        <v>11</v>
      </c>
      <c r="E8" s="3" t="s">
        <v>14</v>
      </c>
      <c r="F8" s="3" t="s">
        <v>4</v>
      </c>
      <c r="G8" s="3"/>
    </row>
    <row r="9" spans="2:7" ht="12.75">
      <c r="B9" s="3" t="s">
        <v>3</v>
      </c>
      <c r="C9" s="3" t="s">
        <v>10</v>
      </c>
      <c r="D9" s="3" t="s">
        <v>12</v>
      </c>
      <c r="E9" s="3" t="s">
        <v>15</v>
      </c>
      <c r="F9" s="3" t="s">
        <v>5</v>
      </c>
      <c r="G9" s="3" t="s">
        <v>6</v>
      </c>
    </row>
    <row r="10" spans="1:7" ht="12.75">
      <c r="A10" s="21"/>
      <c r="B10" s="18" t="s">
        <v>8</v>
      </c>
      <c r="C10" s="18" t="s">
        <v>8</v>
      </c>
      <c r="D10" s="18" t="s">
        <v>8</v>
      </c>
      <c r="E10" s="18" t="s">
        <v>8</v>
      </c>
      <c r="F10" s="18" t="s">
        <v>8</v>
      </c>
      <c r="G10" s="18" t="s">
        <v>8</v>
      </c>
    </row>
    <row r="11" spans="1:7" ht="12.75">
      <c r="A11" s="21"/>
      <c r="B11" s="18"/>
      <c r="C11" s="18"/>
      <c r="D11" s="18"/>
      <c r="E11" s="18"/>
      <c r="F11" s="18"/>
      <c r="G11" s="18"/>
    </row>
    <row r="12" spans="1:7" ht="12.75">
      <c r="A12" s="4" t="s">
        <v>233</v>
      </c>
      <c r="B12" s="2">
        <v>35000</v>
      </c>
      <c r="C12" s="2">
        <v>12427</v>
      </c>
      <c r="D12" s="2">
        <v>0</v>
      </c>
      <c r="E12" s="2">
        <v>1398</v>
      </c>
      <c r="F12" s="2">
        <v>21321</v>
      </c>
      <c r="G12" s="2">
        <f>SUM(B12:F12)</f>
        <v>70146</v>
      </c>
    </row>
    <row r="13" ht="12.75">
      <c r="A13" t="s">
        <v>216</v>
      </c>
    </row>
    <row r="14" spans="1:7" ht="12.75">
      <c r="A14" t="s">
        <v>217</v>
      </c>
      <c r="D14" s="2">
        <v>2341</v>
      </c>
      <c r="G14" s="2">
        <f>SUM(B14:F14)</f>
        <v>2341</v>
      </c>
    </row>
    <row r="16" ht="12.75">
      <c r="A16" t="s">
        <v>218</v>
      </c>
    </row>
    <row r="17" ht="12.75">
      <c r="A17" t="s">
        <v>219</v>
      </c>
    </row>
    <row r="18" spans="1:7" ht="12.75">
      <c r="A18" t="s">
        <v>220</v>
      </c>
      <c r="E18" s="2">
        <v>-153</v>
      </c>
      <c r="G18" s="2">
        <f>SUM(B18:F18)</f>
        <v>-153</v>
      </c>
    </row>
    <row r="20" ht="12.75">
      <c r="A20" t="s">
        <v>221</v>
      </c>
    </row>
    <row r="21" spans="1:7" ht="12.75">
      <c r="A21" t="s">
        <v>222</v>
      </c>
      <c r="E21" s="2">
        <v>-353</v>
      </c>
      <c r="G21" s="2">
        <f>SUM(B21:F21)</f>
        <v>-353</v>
      </c>
    </row>
    <row r="23" spans="1:7" ht="12.75">
      <c r="A23" t="s">
        <v>223</v>
      </c>
      <c r="F23" s="2">
        <v>8529</v>
      </c>
      <c r="G23" s="2">
        <f>SUM(B23:F23)</f>
        <v>8529</v>
      </c>
    </row>
    <row r="25" spans="1:7" ht="12.75">
      <c r="A25" t="s">
        <v>7</v>
      </c>
      <c r="F25" s="2">
        <v>-1512</v>
      </c>
      <c r="G25" s="2">
        <f>SUM(B25:F25)</f>
        <v>-1512</v>
      </c>
    </row>
    <row r="26" spans="2:7" ht="12.75">
      <c r="B26" s="7"/>
      <c r="C26" s="7"/>
      <c r="D26" s="7"/>
      <c r="E26" s="7"/>
      <c r="F26" s="7"/>
      <c r="G26" s="7"/>
    </row>
    <row r="27" spans="1:7" ht="12.75">
      <c r="A27" s="4" t="s">
        <v>224</v>
      </c>
      <c r="B27" s="2">
        <f aca="true" t="shared" si="0" ref="B27:G27">SUM(B12:B25)</f>
        <v>35000</v>
      </c>
      <c r="C27" s="2">
        <f t="shared" si="0"/>
        <v>12427</v>
      </c>
      <c r="D27" s="2">
        <f t="shared" si="0"/>
        <v>2341</v>
      </c>
      <c r="E27" s="2">
        <f t="shared" si="0"/>
        <v>892</v>
      </c>
      <c r="F27" s="2">
        <f t="shared" si="0"/>
        <v>28338</v>
      </c>
      <c r="G27" s="2">
        <f t="shared" si="0"/>
        <v>78998</v>
      </c>
    </row>
    <row r="28" ht="12.75">
      <c r="A28" s="4" t="s">
        <v>272</v>
      </c>
    </row>
    <row r="29" spans="1:7" ht="12.75">
      <c r="A29" s="14" t="s">
        <v>290</v>
      </c>
      <c r="B29" s="7"/>
      <c r="C29" s="7"/>
      <c r="D29" s="7">
        <v>-851</v>
      </c>
      <c r="E29" s="7"/>
      <c r="F29" s="7"/>
      <c r="G29" s="7">
        <f>SUM(B29:F29)</f>
        <v>-851</v>
      </c>
    </row>
    <row r="30" spans="1:7" ht="12.75">
      <c r="A30" s="4" t="s">
        <v>224</v>
      </c>
      <c r="B30" s="2">
        <f aca="true" t="shared" si="1" ref="B30:G30">SUM(B27:B29)</f>
        <v>35000</v>
      </c>
      <c r="C30" s="2">
        <f t="shared" si="1"/>
        <v>12427</v>
      </c>
      <c r="D30" s="2">
        <f t="shared" si="1"/>
        <v>1490</v>
      </c>
      <c r="E30" s="2">
        <f t="shared" si="1"/>
        <v>892</v>
      </c>
      <c r="F30" s="2">
        <f t="shared" si="1"/>
        <v>28338</v>
      </c>
      <c r="G30" s="2">
        <f t="shared" si="1"/>
        <v>78147</v>
      </c>
    </row>
    <row r="31" ht="12.75">
      <c r="A31" s="4" t="s">
        <v>270</v>
      </c>
    </row>
    <row r="32" ht="12.75">
      <c r="A32" s="14"/>
    </row>
    <row r="33" spans="1:7" ht="12.75">
      <c r="A33" t="s">
        <v>9</v>
      </c>
      <c r="B33" s="2">
        <v>8750</v>
      </c>
      <c r="C33" s="2">
        <v>-8750</v>
      </c>
      <c r="G33" s="2">
        <f>SUM(B33:E33)</f>
        <v>0</v>
      </c>
    </row>
    <row r="35" spans="1:7" ht="12.75">
      <c r="A35" t="s">
        <v>172</v>
      </c>
      <c r="B35" s="2">
        <v>20</v>
      </c>
      <c r="C35" s="2">
        <v>9</v>
      </c>
      <c r="G35" s="2">
        <f>SUM(B35:F35)</f>
        <v>29</v>
      </c>
    </row>
    <row r="37" spans="1:7" ht="12.75">
      <c r="A37" t="s">
        <v>178</v>
      </c>
      <c r="E37" s="2">
        <v>-10</v>
      </c>
      <c r="G37" s="2">
        <f>SUM(B37:F37)</f>
        <v>-10</v>
      </c>
    </row>
    <row r="38" ht="12.75">
      <c r="A38" t="s">
        <v>179</v>
      </c>
    </row>
    <row r="40" spans="1:7" ht="12.75">
      <c r="A40" t="s">
        <v>186</v>
      </c>
      <c r="E40" s="2">
        <v>-353</v>
      </c>
      <c r="G40" s="2">
        <f>SUM(B40:F40)</f>
        <v>-353</v>
      </c>
    </row>
    <row r="41" ht="12.75">
      <c r="A41" t="s">
        <v>187</v>
      </c>
    </row>
    <row r="43" spans="1:7" ht="12.75">
      <c r="A43" t="s">
        <v>223</v>
      </c>
      <c r="F43" s="2">
        <v>9232</v>
      </c>
      <c r="G43" s="2">
        <f>SUM(B43:F43)</f>
        <v>9232</v>
      </c>
    </row>
    <row r="45" spans="1:7" ht="12.75">
      <c r="A45" t="s">
        <v>7</v>
      </c>
      <c r="F45" s="2">
        <v>-2016</v>
      </c>
      <c r="G45" s="2">
        <f>SUM(B45:F45)</f>
        <v>-2016</v>
      </c>
    </row>
    <row r="47" spans="1:7" ht="12.75">
      <c r="A47" s="4" t="s">
        <v>199</v>
      </c>
      <c r="B47" s="5">
        <f aca="true" t="shared" si="2" ref="B47:G47">SUM(B30:B45)</f>
        <v>43770</v>
      </c>
      <c r="C47" s="5">
        <f t="shared" si="2"/>
        <v>3686</v>
      </c>
      <c r="D47" s="5">
        <f t="shared" si="2"/>
        <v>1490</v>
      </c>
      <c r="E47" s="5">
        <f t="shared" si="2"/>
        <v>529</v>
      </c>
      <c r="F47" s="5">
        <f t="shared" si="2"/>
        <v>35554</v>
      </c>
      <c r="G47" s="5">
        <f t="shared" si="2"/>
        <v>85029</v>
      </c>
    </row>
    <row r="49" ht="12.75">
      <c r="A49" s="4" t="s">
        <v>20</v>
      </c>
    </row>
    <row r="50" ht="12.75">
      <c r="A50" s="4" t="s">
        <v>19</v>
      </c>
    </row>
  </sheetData>
  <mergeCells count="1">
    <mergeCell ref="B6:E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29" sqref="E29"/>
    </sheetView>
  </sheetViews>
  <sheetFormatPr defaultColWidth="9.140625" defaultRowHeight="12.75"/>
  <cols>
    <col min="1" max="1" width="41.140625" style="0" customWidth="1"/>
  </cols>
  <sheetData>
    <row r="1" ht="12.75">
      <c r="A1" s="4" t="s">
        <v>0</v>
      </c>
    </row>
    <row r="3" ht="12.75">
      <c r="A3" s="4" t="s">
        <v>73</v>
      </c>
    </row>
    <row r="4" ht="12.75">
      <c r="A4" s="4" t="s">
        <v>195</v>
      </c>
    </row>
    <row r="5" ht="12.75">
      <c r="A5" s="4" t="s">
        <v>232</v>
      </c>
    </row>
    <row r="6" spans="2:5" ht="12.75">
      <c r="B6" s="35" t="s">
        <v>83</v>
      </c>
      <c r="C6" s="35"/>
      <c r="D6" s="35" t="s">
        <v>197</v>
      </c>
      <c r="E6" s="35"/>
    </row>
    <row r="7" spans="2:5" ht="12.75">
      <c r="B7" s="36" t="s">
        <v>196</v>
      </c>
      <c r="C7" s="36"/>
      <c r="D7" s="36" t="s">
        <v>196</v>
      </c>
      <c r="E7" s="36"/>
    </row>
    <row r="8" spans="2:5" ht="12.75">
      <c r="B8" s="4">
        <v>2002</v>
      </c>
      <c r="C8" s="4">
        <v>2001</v>
      </c>
      <c r="D8" s="4">
        <v>2002</v>
      </c>
      <c r="E8" s="4">
        <v>2001</v>
      </c>
    </row>
    <row r="9" spans="2:5" ht="12.75">
      <c r="B9" s="13" t="s">
        <v>17</v>
      </c>
      <c r="C9" s="13" t="s">
        <v>17</v>
      </c>
      <c r="D9" s="13" t="s">
        <v>17</v>
      </c>
      <c r="E9" s="13" t="s">
        <v>17</v>
      </c>
    </row>
    <row r="11" spans="1:5" ht="12.75">
      <c r="A11" t="s">
        <v>36</v>
      </c>
      <c r="B11" s="2">
        <v>26005</v>
      </c>
      <c r="C11" s="2">
        <v>18401</v>
      </c>
      <c r="D11" s="2">
        <v>79508</v>
      </c>
      <c r="E11" s="2">
        <v>63717</v>
      </c>
    </row>
    <row r="12" spans="2:5" ht="12.75">
      <c r="B12" s="2"/>
      <c r="C12" s="2"/>
      <c r="D12" s="2"/>
      <c r="E12" s="2"/>
    </row>
    <row r="13" spans="2:5" ht="12.75">
      <c r="B13" s="2"/>
      <c r="C13" s="2"/>
      <c r="D13" s="2"/>
      <c r="E13" s="2"/>
    </row>
    <row r="14" spans="1:5" ht="12.75">
      <c r="A14" t="s">
        <v>74</v>
      </c>
      <c r="B14" s="2">
        <v>3901</v>
      </c>
      <c r="C14" s="2">
        <v>1316</v>
      </c>
      <c r="D14" s="2">
        <v>12778</v>
      </c>
      <c r="E14" s="2">
        <v>10575</v>
      </c>
    </row>
    <row r="15" spans="2:5" ht="12.75">
      <c r="B15" s="2"/>
      <c r="C15" s="2"/>
      <c r="D15" s="2"/>
      <c r="E15" s="2"/>
    </row>
    <row r="16" spans="1:5" ht="12.75">
      <c r="A16" t="s">
        <v>75</v>
      </c>
      <c r="B16" s="2">
        <v>-570</v>
      </c>
      <c r="C16" s="2">
        <v>310</v>
      </c>
      <c r="D16" s="2">
        <v>-764</v>
      </c>
      <c r="E16" s="2">
        <v>-843</v>
      </c>
    </row>
    <row r="17" spans="1:5" ht="12.75">
      <c r="A17" t="s">
        <v>76</v>
      </c>
      <c r="B17" s="2">
        <v>5</v>
      </c>
      <c r="C17" s="2">
        <v>-66</v>
      </c>
      <c r="D17" s="2">
        <v>90</v>
      </c>
      <c r="E17" s="2">
        <v>23</v>
      </c>
    </row>
    <row r="18" spans="1:5" ht="12.75">
      <c r="A18" t="s">
        <v>77</v>
      </c>
      <c r="B18" s="7">
        <v>52</v>
      </c>
      <c r="C18" s="7">
        <v>929</v>
      </c>
      <c r="D18" s="7">
        <v>716</v>
      </c>
      <c r="E18" s="7">
        <v>1565</v>
      </c>
    </row>
    <row r="19" spans="2:5" ht="12.75">
      <c r="B19" s="2"/>
      <c r="C19" s="2"/>
      <c r="D19" s="2"/>
      <c r="E19" s="2"/>
    </row>
    <row r="20" spans="1:5" ht="12.75">
      <c r="A20" t="s">
        <v>37</v>
      </c>
      <c r="B20" s="2">
        <f>SUM(B14:B18)</f>
        <v>3388</v>
      </c>
      <c r="C20" s="2">
        <f>SUM(C14:C18)</f>
        <v>2489</v>
      </c>
      <c r="D20" s="2">
        <f>SUM(D14:D18)</f>
        <v>12820</v>
      </c>
      <c r="E20" s="2">
        <f>SUM(E14:E18)</f>
        <v>11320</v>
      </c>
    </row>
    <row r="21" spans="1:5" ht="12.75">
      <c r="A21" t="s">
        <v>78</v>
      </c>
      <c r="B21" s="7">
        <v>-1613</v>
      </c>
      <c r="C21" s="7">
        <v>-686</v>
      </c>
      <c r="D21" s="7">
        <v>-3598</v>
      </c>
      <c r="E21" s="7">
        <v>-2809</v>
      </c>
    </row>
    <row r="22" spans="1:5" ht="12.75">
      <c r="A22" t="s">
        <v>79</v>
      </c>
      <c r="B22" s="2">
        <f>SUM(B20:B21)</f>
        <v>1775</v>
      </c>
      <c r="C22" s="2">
        <f>SUM(C20:C21)</f>
        <v>1803</v>
      </c>
      <c r="D22" s="2">
        <f>SUM(D20:D21)</f>
        <v>9222</v>
      </c>
      <c r="E22" s="2">
        <f>SUM(E20:E21)</f>
        <v>8511</v>
      </c>
    </row>
    <row r="23" spans="1:5" ht="12.75">
      <c r="A23" t="s">
        <v>190</v>
      </c>
      <c r="B23" s="2">
        <v>2</v>
      </c>
      <c r="C23" s="2">
        <v>4</v>
      </c>
      <c r="D23" s="2">
        <v>10</v>
      </c>
      <c r="E23" s="2">
        <v>18</v>
      </c>
    </row>
    <row r="24" spans="1:5" ht="12.75">
      <c r="A24" t="s">
        <v>80</v>
      </c>
      <c r="B24" s="5">
        <f>SUM(B22:B23)</f>
        <v>1777</v>
      </c>
      <c r="C24" s="5">
        <f>SUM(C22:C23)</f>
        <v>1807</v>
      </c>
      <c r="D24" s="5">
        <f>SUM(D22:D23)</f>
        <v>9232</v>
      </c>
      <c r="E24" s="5">
        <f>SUM(E22:E23)</f>
        <v>8529</v>
      </c>
    </row>
    <row r="25" spans="2:5" ht="12.75">
      <c r="B25" s="2"/>
      <c r="C25" s="2"/>
      <c r="D25" s="2"/>
      <c r="E25" s="2"/>
    </row>
    <row r="27" spans="1:5" ht="12.75">
      <c r="A27" t="s">
        <v>81</v>
      </c>
      <c r="B27" s="17">
        <f>+B24*100/43760</f>
        <v>4.060786106032907</v>
      </c>
      <c r="C27" s="17">
        <f>+C24*100/43750</f>
        <v>4.130285714285714</v>
      </c>
      <c r="D27" s="17">
        <f>+D24*100/43760</f>
        <v>21.096892138939673</v>
      </c>
      <c r="E27" s="17">
        <f>+E24*100/43750</f>
        <v>19.494857142857143</v>
      </c>
    </row>
    <row r="28" spans="2:5" ht="12.75">
      <c r="B28" s="17"/>
      <c r="C28" s="17"/>
      <c r="D28" s="17"/>
      <c r="E28" s="17"/>
    </row>
    <row r="29" spans="1:5" ht="12.75">
      <c r="A29" t="s">
        <v>82</v>
      </c>
      <c r="B29" s="17">
        <f>+B24*100/45762</f>
        <v>3.8831344783881825</v>
      </c>
      <c r="C29" s="20" t="s">
        <v>278</v>
      </c>
      <c r="D29" s="17">
        <f>+D24*100/45762</f>
        <v>20.173943446527687</v>
      </c>
      <c r="E29" s="20" t="s">
        <v>278</v>
      </c>
    </row>
    <row r="30" spans="2:5" ht="12.75">
      <c r="B30" s="17"/>
      <c r="C30" s="17"/>
      <c r="D30" s="17"/>
      <c r="E30" s="17"/>
    </row>
    <row r="31" spans="1:5" ht="12.75">
      <c r="A31" t="s">
        <v>269</v>
      </c>
      <c r="B31" s="17"/>
      <c r="C31" s="17"/>
      <c r="D31" s="17">
        <v>6</v>
      </c>
      <c r="E31" s="17">
        <v>8</v>
      </c>
    </row>
    <row r="32" spans="1:5" ht="12.75">
      <c r="A32" s="26" t="s">
        <v>273</v>
      </c>
      <c r="B32" s="17"/>
      <c r="C32" s="17"/>
      <c r="D32" s="17"/>
      <c r="E32" s="17"/>
    </row>
    <row r="33" spans="2:5" ht="12.75">
      <c r="B33" s="17"/>
      <c r="C33" s="20"/>
      <c r="D33" s="17"/>
      <c r="E33" s="20"/>
    </row>
    <row r="34" spans="1:5" ht="12.75">
      <c r="A34" t="s">
        <v>259</v>
      </c>
      <c r="B34" s="17"/>
      <c r="C34" s="20"/>
      <c r="D34" s="17"/>
      <c r="E34" s="20"/>
    </row>
    <row r="35" spans="2:5" ht="12.75">
      <c r="B35" s="17"/>
      <c r="C35" s="17"/>
      <c r="D35" s="17"/>
      <c r="E35" s="17"/>
    </row>
    <row r="37" ht="12.75">
      <c r="A37" s="4" t="s">
        <v>84</v>
      </c>
    </row>
    <row r="38" ht="12.75">
      <c r="A38" s="4" t="s">
        <v>16</v>
      </c>
    </row>
  </sheetData>
  <mergeCells count="4">
    <mergeCell ref="B6:C6"/>
    <mergeCell ref="B7:C7"/>
    <mergeCell ref="D6:E6"/>
    <mergeCell ref="D7:E7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23" sqref="A23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5" width="11.57421875" style="0" customWidth="1"/>
  </cols>
  <sheetData>
    <row r="1" ht="12.75">
      <c r="A1" s="4" t="s">
        <v>0</v>
      </c>
    </row>
    <row r="3" spans="1:2" ht="12.75">
      <c r="A3" s="4" t="s">
        <v>54</v>
      </c>
      <c r="B3" s="4"/>
    </row>
    <row r="4" spans="1:2" ht="12.75">
      <c r="A4" s="4" t="s">
        <v>199</v>
      </c>
      <c r="B4" s="4"/>
    </row>
    <row r="5" ht="12.75">
      <c r="A5" s="4" t="s">
        <v>232</v>
      </c>
    </row>
    <row r="6" spans="1:5" ht="12.75">
      <c r="A6" s="4"/>
      <c r="E6" s="13" t="s">
        <v>279</v>
      </c>
    </row>
    <row r="7" spans="3:5" ht="12.75">
      <c r="C7" s="4"/>
      <c r="D7" s="12" t="s">
        <v>200</v>
      </c>
      <c r="E7" s="12" t="s">
        <v>71</v>
      </c>
    </row>
    <row r="8" spans="3:5" ht="12.75">
      <c r="C8" s="4"/>
      <c r="D8" s="13" t="s">
        <v>17</v>
      </c>
      <c r="E8" s="13" t="s">
        <v>17</v>
      </c>
    </row>
    <row r="10" spans="1:5" ht="12.75">
      <c r="A10" t="s">
        <v>28</v>
      </c>
      <c r="D10" s="2">
        <v>36171</v>
      </c>
      <c r="E10" s="2">
        <v>37186</v>
      </c>
    </row>
    <row r="11" spans="1:5" ht="12.75">
      <c r="A11" t="s">
        <v>55</v>
      </c>
      <c r="D11" s="2">
        <v>7423</v>
      </c>
      <c r="E11" s="2">
        <v>6960</v>
      </c>
    </row>
    <row r="12" spans="1:5" ht="12.75">
      <c r="A12" t="s">
        <v>56</v>
      </c>
      <c r="D12" s="2">
        <v>8894</v>
      </c>
      <c r="E12" s="2">
        <v>8894</v>
      </c>
    </row>
    <row r="13" spans="4:5" ht="12.75">
      <c r="D13" s="2"/>
      <c r="E13" s="2"/>
    </row>
    <row r="14" spans="1:5" ht="12.75">
      <c r="A14" s="4" t="s">
        <v>57</v>
      </c>
      <c r="D14" s="2"/>
      <c r="E14" s="2"/>
    </row>
    <row r="15" spans="1:5" ht="12.75">
      <c r="A15" t="s">
        <v>31</v>
      </c>
      <c r="D15" s="9">
        <v>22486</v>
      </c>
      <c r="E15" s="9">
        <v>14090</v>
      </c>
    </row>
    <row r="16" spans="1:5" ht="12.75">
      <c r="A16" t="s">
        <v>58</v>
      </c>
      <c r="D16" s="10">
        <v>29086</v>
      </c>
      <c r="E16" s="10">
        <v>19310</v>
      </c>
    </row>
    <row r="17" spans="1:5" ht="12.75">
      <c r="A17" t="s">
        <v>59</v>
      </c>
      <c r="D17" s="11">
        <v>9600</v>
      </c>
      <c r="E17" s="11">
        <v>13681</v>
      </c>
    </row>
    <row r="18" spans="4:5" ht="12.75">
      <c r="D18" s="6">
        <f>SUM(D15:D17)</f>
        <v>61172</v>
      </c>
      <c r="E18" s="6">
        <f>SUM(E15:E17)</f>
        <v>47081</v>
      </c>
    </row>
    <row r="19" spans="4:5" ht="12.75">
      <c r="D19" s="2"/>
      <c r="E19" s="2"/>
    </row>
    <row r="20" spans="1:5" ht="12.75">
      <c r="A20" s="4" t="s">
        <v>60</v>
      </c>
      <c r="D20" s="2"/>
      <c r="E20" s="2"/>
    </row>
    <row r="21" spans="1:5" ht="12.75">
      <c r="A21" t="s">
        <v>61</v>
      </c>
      <c r="D21" s="9">
        <v>11099</v>
      </c>
      <c r="E21" s="9">
        <v>5156</v>
      </c>
    </row>
    <row r="22" spans="1:5" ht="12.75">
      <c r="A22" t="s">
        <v>280</v>
      </c>
      <c r="D22" s="10">
        <v>8879</v>
      </c>
      <c r="E22" s="10">
        <v>7557</v>
      </c>
    </row>
    <row r="23" spans="1:5" ht="12.75">
      <c r="A23" t="s">
        <v>51</v>
      </c>
      <c r="D23" s="11">
        <v>1951</v>
      </c>
      <c r="E23" s="11">
        <v>1320</v>
      </c>
    </row>
    <row r="24" spans="4:5" ht="12.75">
      <c r="D24" s="6">
        <f>SUM(D21:D23)</f>
        <v>21929</v>
      </c>
      <c r="E24" s="6">
        <f>SUM(E21:E23)</f>
        <v>14033</v>
      </c>
    </row>
    <row r="25" spans="4:5" ht="12.75">
      <c r="D25" s="2"/>
      <c r="E25" s="2"/>
    </row>
    <row r="26" spans="1:5" ht="12.75">
      <c r="A26" s="4" t="s">
        <v>63</v>
      </c>
      <c r="D26" s="2">
        <f>+D18-D24</f>
        <v>39243</v>
      </c>
      <c r="E26" s="2">
        <f>+E18-E24</f>
        <v>33048</v>
      </c>
    </row>
    <row r="27" spans="4:5" ht="12.75">
      <c r="D27" s="2"/>
      <c r="E27" s="2"/>
    </row>
    <row r="28" spans="4:5" ht="13.5" thickBot="1">
      <c r="D28" s="19">
        <f>+D10+D11+D12+D26</f>
        <v>91731</v>
      </c>
      <c r="E28" s="19">
        <f>+E10+E11+E12+E26</f>
        <v>86088</v>
      </c>
    </row>
    <row r="29" spans="4:5" ht="12.75">
      <c r="D29" s="2"/>
      <c r="E29" s="2"/>
    </row>
    <row r="30" spans="1:5" ht="12.75">
      <c r="A30" s="4" t="s">
        <v>64</v>
      </c>
      <c r="D30" s="2"/>
      <c r="E30" s="2"/>
    </row>
    <row r="31" spans="1:5" ht="12.75">
      <c r="A31" s="4" t="s">
        <v>65</v>
      </c>
      <c r="D31" s="2"/>
      <c r="E31" s="2"/>
    </row>
    <row r="32" spans="2:5" ht="12.75">
      <c r="B32" t="s">
        <v>66</v>
      </c>
      <c r="D32" s="2">
        <v>43770</v>
      </c>
      <c r="E32" s="2">
        <v>35000</v>
      </c>
    </row>
    <row r="33" spans="2:5" ht="12.75">
      <c r="B33" t="s">
        <v>67</v>
      </c>
      <c r="D33" s="7">
        <v>41259</v>
      </c>
      <c r="E33" s="7">
        <v>43147</v>
      </c>
    </row>
    <row r="34" spans="4:5" ht="12.75">
      <c r="D34" s="2">
        <f>SUM(D32:D33)</f>
        <v>85029</v>
      </c>
      <c r="E34" s="2">
        <f>SUM(E32:E33)</f>
        <v>78147</v>
      </c>
    </row>
    <row r="35" spans="4:5" ht="12.75">
      <c r="D35" s="2"/>
      <c r="E35" s="2"/>
    </row>
    <row r="36" spans="1:5" ht="12.75">
      <c r="A36" s="4" t="s">
        <v>68</v>
      </c>
      <c r="D36" s="2">
        <v>2137</v>
      </c>
      <c r="E36" s="2">
        <v>2963</v>
      </c>
    </row>
    <row r="37" spans="4:5" ht="12.75">
      <c r="D37" s="2"/>
      <c r="E37" s="2"/>
    </row>
    <row r="38" spans="1:5" ht="12.75">
      <c r="A38" s="4" t="s">
        <v>69</v>
      </c>
      <c r="D38" s="2"/>
      <c r="E38" s="2"/>
    </row>
    <row r="39" spans="2:5" ht="12.75">
      <c r="B39" t="s">
        <v>62</v>
      </c>
      <c r="D39" s="16">
        <v>1444</v>
      </c>
      <c r="E39" s="16">
        <v>2260</v>
      </c>
    </row>
    <row r="40" spans="2:5" ht="12.75">
      <c r="B40" t="s">
        <v>70</v>
      </c>
      <c r="D40" s="7">
        <v>3121</v>
      </c>
      <c r="E40" s="7">
        <v>2718</v>
      </c>
    </row>
    <row r="41" spans="4:5" ht="12.75">
      <c r="D41" s="16">
        <f>SUM(D39:D40)</f>
        <v>4565</v>
      </c>
      <c r="E41" s="16">
        <f>SUM(E39:E40)</f>
        <v>4978</v>
      </c>
    </row>
    <row r="42" spans="4:5" ht="12.75">
      <c r="D42" s="2"/>
      <c r="E42" s="2"/>
    </row>
    <row r="43" spans="4:5" ht="13.5" thickBot="1">
      <c r="D43" s="19">
        <f>+D34+D36+D41</f>
        <v>91731</v>
      </c>
      <c r="E43" s="19">
        <f>+E34+E36+E41</f>
        <v>86088</v>
      </c>
    </row>
    <row r="44" spans="4:5" ht="12.75">
      <c r="D44" s="2"/>
      <c r="E44" s="2"/>
    </row>
    <row r="45" spans="1:5" ht="12.75">
      <c r="A45" s="4" t="s">
        <v>72</v>
      </c>
      <c r="D45" s="2"/>
      <c r="E45" s="2"/>
    </row>
    <row r="46" spans="1:5" ht="12.75">
      <c r="A46" s="4" t="s">
        <v>16</v>
      </c>
      <c r="D46" s="2"/>
      <c r="E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A6" sqref="A6"/>
    </sheetView>
  </sheetViews>
  <sheetFormatPr defaultColWidth="9.140625" defaultRowHeight="12.75"/>
  <cols>
    <col min="1" max="1" width="48.140625" style="0" customWidth="1"/>
    <col min="2" max="2" width="14.28125" style="0" customWidth="1"/>
    <col min="3" max="3" width="13.00390625" style="2" customWidth="1"/>
    <col min="4" max="4" width="12.00390625" style="0" customWidth="1"/>
  </cols>
  <sheetData>
    <row r="1" ht="12.75">
      <c r="A1" s="4" t="s">
        <v>0</v>
      </c>
    </row>
    <row r="3" ht="12.75">
      <c r="A3" s="4" t="s">
        <v>85</v>
      </c>
    </row>
    <row r="4" ht="12.75">
      <c r="A4" s="4" t="s">
        <v>198</v>
      </c>
    </row>
    <row r="5" ht="12.75">
      <c r="A5" s="4" t="s">
        <v>232</v>
      </c>
    </row>
    <row r="6" spans="1:3" ht="12.75">
      <c r="A6" s="4"/>
      <c r="B6" s="12" t="s">
        <v>200</v>
      </c>
      <c r="C6" s="24" t="s">
        <v>71</v>
      </c>
    </row>
    <row r="7" spans="2:3" ht="12.75">
      <c r="B7" s="13" t="s">
        <v>17</v>
      </c>
      <c r="C7" s="18" t="s">
        <v>17</v>
      </c>
    </row>
    <row r="8" ht="12.75">
      <c r="A8" s="4" t="s">
        <v>245</v>
      </c>
    </row>
    <row r="9" spans="1:3" ht="12.75">
      <c r="A9" t="s">
        <v>86</v>
      </c>
      <c r="B9" s="2">
        <v>12820</v>
      </c>
      <c r="C9" s="2">
        <v>11320</v>
      </c>
    </row>
    <row r="10" ht="12.75">
      <c r="B10" s="2"/>
    </row>
    <row r="11" spans="1:2" ht="12.75">
      <c r="A11" s="4" t="s">
        <v>87</v>
      </c>
      <c r="B11" s="2"/>
    </row>
    <row r="12" ht="12.75">
      <c r="B12" s="2"/>
    </row>
    <row r="13" spans="1:3" ht="12.75">
      <c r="A13" t="s">
        <v>183</v>
      </c>
      <c r="B13" s="2">
        <v>3445</v>
      </c>
      <c r="C13" s="2">
        <v>3420</v>
      </c>
    </row>
    <row r="14" spans="1:3" ht="12.75">
      <c r="A14" t="s">
        <v>184</v>
      </c>
      <c r="B14" s="2">
        <v>-353</v>
      </c>
      <c r="C14" s="2">
        <v>-353</v>
      </c>
    </row>
    <row r="15" spans="1:3" ht="12.75">
      <c r="A15" t="s">
        <v>77</v>
      </c>
      <c r="B15" s="2">
        <v>-715</v>
      </c>
      <c r="C15" s="2">
        <v>-1565</v>
      </c>
    </row>
    <row r="16" spans="1:3" ht="12.75">
      <c r="A16" t="s">
        <v>75</v>
      </c>
      <c r="B16" s="2">
        <v>764</v>
      </c>
      <c r="C16" s="2">
        <v>843</v>
      </c>
    </row>
    <row r="17" spans="1:3" ht="12.75">
      <c r="A17" t="s">
        <v>76</v>
      </c>
      <c r="B17" s="2">
        <v>-90</v>
      </c>
      <c r="C17" s="2">
        <v>-23</v>
      </c>
    </row>
    <row r="18" spans="1:3" ht="12.75">
      <c r="A18" t="s">
        <v>194</v>
      </c>
      <c r="B18" s="2">
        <v>-816</v>
      </c>
      <c r="C18" s="2">
        <v>-383</v>
      </c>
    </row>
    <row r="19" spans="1:3" ht="12.75">
      <c r="A19" t="s">
        <v>180</v>
      </c>
      <c r="B19" s="16">
        <v>-10</v>
      </c>
      <c r="C19" s="2">
        <v>-153</v>
      </c>
    </row>
    <row r="20" spans="1:3" ht="12.75">
      <c r="A20" t="s">
        <v>225</v>
      </c>
      <c r="B20" s="16">
        <v>-12</v>
      </c>
      <c r="C20" s="2">
        <v>-91</v>
      </c>
    </row>
    <row r="21" spans="2:3" ht="12.75">
      <c r="B21" s="7"/>
      <c r="C21" s="7"/>
    </row>
    <row r="22" ht="12.75">
      <c r="B22" s="16"/>
    </row>
    <row r="23" spans="1:3" ht="12.75">
      <c r="A23" t="s">
        <v>88</v>
      </c>
      <c r="B23" s="2">
        <f>SUM(B9:B21)</f>
        <v>15033</v>
      </c>
      <c r="C23" s="2">
        <f>SUM(C9:C21)</f>
        <v>13015</v>
      </c>
    </row>
    <row r="24" ht="12.75">
      <c r="B24" s="2"/>
    </row>
    <row r="25" spans="1:2" ht="12.75">
      <c r="A25" s="4" t="s">
        <v>89</v>
      </c>
      <c r="B25" s="2"/>
    </row>
    <row r="26" spans="1:3" ht="12.75">
      <c r="A26" s="14" t="s">
        <v>31</v>
      </c>
      <c r="B26" s="2">
        <v>-8395</v>
      </c>
      <c r="C26" s="2">
        <v>2623</v>
      </c>
    </row>
    <row r="27" spans="1:3" ht="12.75">
      <c r="A27" t="s">
        <v>58</v>
      </c>
      <c r="B27" s="2">
        <v>-9787</v>
      </c>
      <c r="C27" s="2">
        <v>747</v>
      </c>
    </row>
    <row r="28" spans="1:3" ht="12.75">
      <c r="A28" t="s">
        <v>61</v>
      </c>
      <c r="B28" s="7">
        <v>5943</v>
      </c>
      <c r="C28" s="7">
        <v>-3864</v>
      </c>
    </row>
    <row r="29" spans="1:3" ht="12.75">
      <c r="A29" t="s">
        <v>246</v>
      </c>
      <c r="B29" s="2">
        <f>SUM(B23:B28)</f>
        <v>2794</v>
      </c>
      <c r="C29" s="2">
        <f>SUM(C23:C28)</f>
        <v>12521</v>
      </c>
    </row>
    <row r="30" ht="12.75">
      <c r="B30" s="2"/>
    </row>
    <row r="31" spans="1:3" ht="12.75">
      <c r="A31" t="s">
        <v>18</v>
      </c>
      <c r="B31" s="2">
        <v>-2354</v>
      </c>
      <c r="C31" s="2">
        <v>-1892</v>
      </c>
    </row>
    <row r="32" spans="1:3" ht="12.75">
      <c r="A32" t="s">
        <v>94</v>
      </c>
      <c r="B32" s="2">
        <v>-764</v>
      </c>
      <c r="C32" s="2">
        <v>-578</v>
      </c>
    </row>
    <row r="33" spans="1:3" ht="12.75">
      <c r="A33" t="s">
        <v>171</v>
      </c>
      <c r="B33" s="2">
        <v>90</v>
      </c>
      <c r="C33" s="2">
        <v>23</v>
      </c>
    </row>
    <row r="34" spans="1:2" ht="12.75">
      <c r="A34" s="4" t="s">
        <v>241</v>
      </c>
      <c r="B34" s="2"/>
    </row>
    <row r="35" spans="1:3" ht="12.75">
      <c r="A35" s="4" t="s">
        <v>242</v>
      </c>
      <c r="B35" s="5">
        <f>SUM(B29:B33)</f>
        <v>-234</v>
      </c>
      <c r="C35" s="5">
        <f>SUM(C29:C33)</f>
        <v>10074</v>
      </c>
    </row>
    <row r="36" ht="12.75">
      <c r="B36" s="2"/>
    </row>
    <row r="37" spans="1:2" ht="12.75">
      <c r="A37" s="4" t="s">
        <v>237</v>
      </c>
      <c r="B37" s="2"/>
    </row>
    <row r="38" spans="1:3" ht="12.75">
      <c r="A38" t="s">
        <v>226</v>
      </c>
      <c r="B38" s="2">
        <v>35</v>
      </c>
      <c r="C38" s="2">
        <v>130</v>
      </c>
    </row>
    <row r="39" spans="1:3" ht="12.75">
      <c r="A39" t="s">
        <v>227</v>
      </c>
      <c r="B39" s="2">
        <v>-2453</v>
      </c>
      <c r="C39" s="2">
        <v>-2141</v>
      </c>
    </row>
    <row r="40" spans="1:3" ht="12.75">
      <c r="A40" t="s">
        <v>236</v>
      </c>
      <c r="B40" s="2"/>
      <c r="C40" s="2">
        <v>-1</v>
      </c>
    </row>
    <row r="41" spans="1:2" ht="12.75">
      <c r="A41" t="s">
        <v>243</v>
      </c>
      <c r="B41" s="2">
        <v>-1</v>
      </c>
    </row>
    <row r="42" spans="1:3" ht="12.75">
      <c r="A42" t="s">
        <v>228</v>
      </c>
      <c r="B42" s="2">
        <v>53</v>
      </c>
      <c r="C42" s="2">
        <v>106</v>
      </c>
    </row>
    <row r="43" ht="12.75">
      <c r="B43" s="2"/>
    </row>
    <row r="44" spans="1:3" ht="12.75">
      <c r="A44" s="4" t="s">
        <v>239</v>
      </c>
      <c r="B44" s="5">
        <f>SUM(B38:B43)</f>
        <v>-2366</v>
      </c>
      <c r="C44" s="5">
        <f>SUM(C38:C43)</f>
        <v>-1906</v>
      </c>
    </row>
    <row r="45" spans="2:3" ht="12.75">
      <c r="B45" s="16"/>
      <c r="C45" s="16"/>
    </row>
    <row r="46" spans="2:3" ht="12.75">
      <c r="B46" s="16"/>
      <c r="C46" s="16"/>
    </row>
    <row r="47" spans="1:3" ht="12.75">
      <c r="A47" s="4" t="s">
        <v>0</v>
      </c>
      <c r="B47" s="16"/>
      <c r="C47" s="16"/>
    </row>
    <row r="48" spans="2:3" ht="12.75">
      <c r="B48" s="16"/>
      <c r="C48" s="16"/>
    </row>
    <row r="49" spans="1:3" ht="12.75">
      <c r="A49" s="4" t="s">
        <v>85</v>
      </c>
      <c r="B49" s="16"/>
      <c r="C49" s="16"/>
    </row>
    <row r="50" spans="1:3" ht="12.75">
      <c r="A50" s="4" t="s">
        <v>198</v>
      </c>
      <c r="B50" s="16"/>
      <c r="C50" s="16"/>
    </row>
    <row r="51" spans="1:3" ht="12.75">
      <c r="A51" s="4" t="s">
        <v>247</v>
      </c>
      <c r="B51" s="16"/>
      <c r="C51" s="16"/>
    </row>
    <row r="52" spans="2:3" ht="12.75">
      <c r="B52" s="16"/>
      <c r="C52" s="16"/>
    </row>
    <row r="53" spans="2:3" ht="12.75">
      <c r="B53" s="12" t="s">
        <v>200</v>
      </c>
      <c r="C53" s="24" t="s">
        <v>71</v>
      </c>
    </row>
    <row r="54" spans="2:3" ht="12.75">
      <c r="B54" s="13" t="s">
        <v>17</v>
      </c>
      <c r="C54" s="18" t="s">
        <v>17</v>
      </c>
    </row>
    <row r="55" spans="2:3" ht="12.75">
      <c r="B55" s="16"/>
      <c r="C55" s="16"/>
    </row>
    <row r="56" spans="1:2" ht="12.75">
      <c r="A56" s="4" t="s">
        <v>238</v>
      </c>
      <c r="B56" s="2"/>
    </row>
    <row r="57" spans="1:3" ht="12.75">
      <c r="A57" s="14" t="s">
        <v>229</v>
      </c>
      <c r="B57" s="2">
        <v>1262</v>
      </c>
      <c r="C57" s="2">
        <v>137</v>
      </c>
    </row>
    <row r="58" spans="1:3" ht="12.75">
      <c r="A58" s="14" t="s">
        <v>244</v>
      </c>
      <c r="B58" s="2">
        <v>-367</v>
      </c>
      <c r="C58" s="2">
        <v>1660</v>
      </c>
    </row>
    <row r="59" spans="1:3" ht="12.75">
      <c r="A59" s="14" t="s">
        <v>95</v>
      </c>
      <c r="B59" s="2">
        <v>29</v>
      </c>
      <c r="C59" s="2">
        <v>0</v>
      </c>
    </row>
    <row r="60" spans="1:3" ht="12.75">
      <c r="A60" s="14" t="s">
        <v>230</v>
      </c>
      <c r="B60" s="2">
        <v>-2016</v>
      </c>
      <c r="C60" s="2">
        <v>-1512</v>
      </c>
    </row>
    <row r="61" spans="1:3" ht="12.75">
      <c r="A61" s="14" t="s">
        <v>96</v>
      </c>
      <c r="B61" s="2">
        <v>-580</v>
      </c>
      <c r="C61" s="2">
        <v>-454</v>
      </c>
    </row>
    <row r="62" spans="1:3" ht="12.75">
      <c r="A62" s="14" t="s">
        <v>94</v>
      </c>
      <c r="B62" s="2">
        <v>0</v>
      </c>
      <c r="C62" s="2">
        <v>-265</v>
      </c>
    </row>
    <row r="63" spans="1:2" ht="12.75">
      <c r="A63" s="14"/>
      <c r="B63" s="2"/>
    </row>
    <row r="64" spans="1:3" ht="12.75">
      <c r="A64" s="4" t="s">
        <v>240</v>
      </c>
      <c r="B64" s="5">
        <f>SUM(B57:B62)</f>
        <v>-1672</v>
      </c>
      <c r="C64" s="5">
        <f>SUM(C57:C63)</f>
        <v>-434</v>
      </c>
    </row>
    <row r="65" ht="12.75">
      <c r="B65" s="2"/>
    </row>
    <row r="66" spans="1:3" ht="12.75">
      <c r="A66" t="s">
        <v>90</v>
      </c>
      <c r="B66" s="2">
        <f>+B35+B44+B64</f>
        <v>-4272</v>
      </c>
      <c r="C66" s="2">
        <f>+C35+C44+C64</f>
        <v>7734</v>
      </c>
    </row>
    <row r="67" ht="12.75">
      <c r="B67" s="2"/>
    </row>
    <row r="68" spans="1:3" ht="12.75">
      <c r="A68" t="s">
        <v>91</v>
      </c>
      <c r="B68" s="2">
        <f>+C69</f>
        <v>13036</v>
      </c>
      <c r="C68" s="2">
        <v>5302</v>
      </c>
    </row>
    <row r="69" spans="1:3" ht="12.75">
      <c r="A69" t="s">
        <v>231</v>
      </c>
      <c r="B69" s="27">
        <f>SUM(B66:B68)</f>
        <v>8764</v>
      </c>
      <c r="C69" s="2">
        <f>SUM(C66:C68)</f>
        <v>13036</v>
      </c>
    </row>
    <row r="70" ht="12.75">
      <c r="B70" s="2"/>
    </row>
    <row r="71" ht="12.75">
      <c r="B71" s="2"/>
    </row>
    <row r="72" spans="1:2" ht="12.75">
      <c r="A72" s="4" t="s">
        <v>264</v>
      </c>
      <c r="B72" s="2"/>
    </row>
    <row r="73" spans="1:3" ht="12.75">
      <c r="A73" t="s">
        <v>181</v>
      </c>
      <c r="B73" s="2">
        <v>4000</v>
      </c>
      <c r="C73" s="2">
        <v>9839</v>
      </c>
    </row>
    <row r="74" spans="1:3" ht="12.75">
      <c r="A74" t="s">
        <v>265</v>
      </c>
      <c r="B74" s="2">
        <v>5600</v>
      </c>
      <c r="C74" s="2">
        <v>3842</v>
      </c>
    </row>
    <row r="75" spans="1:3" ht="12.75">
      <c r="A75" t="s">
        <v>182</v>
      </c>
      <c r="B75" s="2">
        <v>-836</v>
      </c>
      <c r="C75" s="2">
        <v>-645</v>
      </c>
    </row>
    <row r="76" spans="2:3" ht="12.75">
      <c r="B76" s="5">
        <f>SUM(B73:B75)</f>
        <v>8764</v>
      </c>
      <c r="C76" s="5">
        <f>SUM(C73:C75)</f>
        <v>13036</v>
      </c>
    </row>
    <row r="77" ht="12.75">
      <c r="B77" s="2"/>
    </row>
    <row r="78" ht="12.75">
      <c r="B78" s="2"/>
    </row>
    <row r="79" ht="12.75">
      <c r="A79" s="4" t="s">
        <v>92</v>
      </c>
    </row>
    <row r="80" ht="12.75">
      <c r="A80" s="4" t="s">
        <v>16</v>
      </c>
    </row>
    <row r="83" spans="1:2" ht="12.75">
      <c r="A83" s="22"/>
      <c r="B83" s="23"/>
    </row>
    <row r="84" spans="2:4" ht="12.75">
      <c r="B84" s="2"/>
      <c r="D84" s="2"/>
    </row>
    <row r="85" spans="2:4" ht="12.75">
      <c r="B85" s="2"/>
      <c r="D85" s="2"/>
    </row>
  </sheetData>
  <printOptions/>
  <pageMargins left="0.75" right="0.75" top="1" bottom="1" header="0.5" footer="0.5"/>
  <pageSetup orientation="portrait" r:id="rId1"/>
  <rowBreaks count="2" manualBreakCount="2">
    <brk id="45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226">
      <selection activeCell="E232" sqref="E232"/>
    </sheetView>
  </sheetViews>
  <sheetFormatPr defaultColWidth="9.140625" defaultRowHeight="12.75"/>
  <cols>
    <col min="1" max="1" width="5.28125" style="8" customWidth="1"/>
    <col min="6" max="6" width="9.421875" style="0" bestFit="1" customWidth="1"/>
    <col min="7" max="8" width="9.8515625" style="0" customWidth="1"/>
  </cols>
  <sheetData>
    <row r="1" ht="12.75">
      <c r="A1" s="8" t="s">
        <v>0</v>
      </c>
    </row>
    <row r="2" ht="12.75">
      <c r="A2" s="8" t="s">
        <v>124</v>
      </c>
    </row>
    <row r="4" spans="1:2" ht="12.75">
      <c r="A4" s="8" t="s">
        <v>143</v>
      </c>
      <c r="B4" s="4" t="s">
        <v>123</v>
      </c>
    </row>
    <row r="5" ht="12.75">
      <c r="B5" t="s">
        <v>21</v>
      </c>
    </row>
    <row r="6" ht="12.75">
      <c r="B6" t="s">
        <v>22</v>
      </c>
    </row>
    <row r="8" ht="12.75">
      <c r="B8" t="s">
        <v>23</v>
      </c>
    </row>
    <row r="9" ht="12.75">
      <c r="B9" t="s">
        <v>24</v>
      </c>
    </row>
    <row r="11" ht="12.75">
      <c r="B11" t="s">
        <v>25</v>
      </c>
    </row>
    <row r="12" ht="12.75">
      <c r="B12" t="s">
        <v>26</v>
      </c>
    </row>
    <row r="13" ht="12.75">
      <c r="B13" t="s">
        <v>27</v>
      </c>
    </row>
    <row r="15" spans="1:2" ht="12.75">
      <c r="A15" s="8" t="s">
        <v>144</v>
      </c>
      <c r="B15" s="4" t="s">
        <v>114</v>
      </c>
    </row>
    <row r="16" ht="12.75">
      <c r="B16" t="s">
        <v>115</v>
      </c>
    </row>
    <row r="17" ht="12.75">
      <c r="B17" t="s">
        <v>116</v>
      </c>
    </row>
    <row r="19" spans="1:2" ht="12.75">
      <c r="A19" s="8" t="s">
        <v>145</v>
      </c>
      <c r="B19" s="4" t="s">
        <v>110</v>
      </c>
    </row>
    <row r="20" ht="12.75">
      <c r="B20" t="s">
        <v>139</v>
      </c>
    </row>
    <row r="21" ht="12.75">
      <c r="B21" t="s">
        <v>140</v>
      </c>
    </row>
    <row r="23" spans="1:2" ht="12.75">
      <c r="A23" s="8" t="s">
        <v>146</v>
      </c>
      <c r="B23" s="4" t="s">
        <v>117</v>
      </c>
    </row>
    <row r="24" spans="1:2" s="14" customFormat="1" ht="12.75">
      <c r="A24" s="28"/>
      <c r="B24" s="14" t="s">
        <v>287</v>
      </c>
    </row>
    <row r="25" spans="1:2" s="14" customFormat="1" ht="12.75">
      <c r="A25" s="28"/>
      <c r="B25" s="14" t="s">
        <v>288</v>
      </c>
    </row>
    <row r="26" spans="1:2" s="14" customFormat="1" ht="12.75">
      <c r="A26" s="28"/>
      <c r="B26" s="14" t="s">
        <v>289</v>
      </c>
    </row>
    <row r="28" spans="1:2" ht="12.75">
      <c r="A28" s="8" t="s">
        <v>147</v>
      </c>
      <c r="B28" s="4" t="s">
        <v>120</v>
      </c>
    </row>
    <row r="29" ht="12.75">
      <c r="B29" t="s">
        <v>121</v>
      </c>
    </row>
    <row r="30" ht="12.75">
      <c r="B30" t="s">
        <v>122</v>
      </c>
    </row>
    <row r="32" spans="1:2" ht="12.75">
      <c r="A32" s="8" t="s">
        <v>148</v>
      </c>
      <c r="B32" s="4" t="s">
        <v>39</v>
      </c>
    </row>
    <row r="33" ht="12.75">
      <c r="B33" s="14" t="s">
        <v>214</v>
      </c>
    </row>
    <row r="34" ht="12.75">
      <c r="B34" s="14" t="s">
        <v>118</v>
      </c>
    </row>
    <row r="35" ht="12.75">
      <c r="B35" s="14" t="s">
        <v>215</v>
      </c>
    </row>
    <row r="36" ht="12.75">
      <c r="B36" t="s">
        <v>40</v>
      </c>
    </row>
    <row r="38" spans="1:8" ht="12.75">
      <c r="A38" s="8" t="s">
        <v>149</v>
      </c>
      <c r="B38" s="4" t="s">
        <v>93</v>
      </c>
      <c r="G38" s="35" t="s">
        <v>197</v>
      </c>
      <c r="H38" s="35"/>
    </row>
    <row r="39" spans="7:8" ht="12.75">
      <c r="G39" s="36" t="s">
        <v>196</v>
      </c>
      <c r="H39" s="36"/>
    </row>
    <row r="40" spans="7:8" ht="12.75">
      <c r="G40">
        <v>2002</v>
      </c>
      <c r="H40">
        <v>2001</v>
      </c>
    </row>
    <row r="41" spans="5:8" ht="12.75">
      <c r="E41" s="1"/>
      <c r="F41" s="1"/>
      <c r="G41" s="1" t="s">
        <v>17</v>
      </c>
      <c r="H41" s="1" t="s">
        <v>17</v>
      </c>
    </row>
    <row r="42" ht="12.75">
      <c r="B42" t="s">
        <v>119</v>
      </c>
    </row>
    <row r="43" spans="2:8" ht="12.75">
      <c r="B43" t="s">
        <v>112</v>
      </c>
      <c r="G43" s="2">
        <v>2016</v>
      </c>
      <c r="H43" s="2"/>
    </row>
    <row r="44" spans="2:8" ht="12.75">
      <c r="B44" t="s">
        <v>113</v>
      </c>
      <c r="G44" s="2"/>
      <c r="H44" s="2">
        <v>1512</v>
      </c>
    </row>
    <row r="45" spans="7:8" ht="12.75">
      <c r="G45" s="5">
        <f>SUM(G43:G44)</f>
        <v>2016</v>
      </c>
      <c r="H45" s="5">
        <f>SUM(H43:H44)</f>
        <v>1512</v>
      </c>
    </row>
    <row r="48" ht="12.75">
      <c r="A48" s="8" t="s">
        <v>0</v>
      </c>
    </row>
    <row r="49" ht="12.75">
      <c r="A49" s="8" t="s">
        <v>124</v>
      </c>
    </row>
    <row r="51" spans="1:2" ht="12.75">
      <c r="A51" s="8" t="s">
        <v>150</v>
      </c>
      <c r="B51" s="4" t="s">
        <v>32</v>
      </c>
    </row>
    <row r="52" ht="12.75">
      <c r="B52" t="s">
        <v>33</v>
      </c>
    </row>
    <row r="53" ht="12.75">
      <c r="B53" t="s">
        <v>173</v>
      </c>
    </row>
    <row r="55" spans="2:8" ht="12.75">
      <c r="B55" s="4" t="s">
        <v>197</v>
      </c>
      <c r="E55" s="35" t="s">
        <v>36</v>
      </c>
      <c r="F55" s="35"/>
      <c r="G55" s="35" t="s">
        <v>37</v>
      </c>
      <c r="H55" s="35"/>
    </row>
    <row r="56" spans="2:8" ht="12.75">
      <c r="B56" s="33" t="s">
        <v>196</v>
      </c>
      <c r="E56">
        <v>2002</v>
      </c>
      <c r="F56">
        <v>2001</v>
      </c>
      <c r="G56">
        <v>2002</v>
      </c>
      <c r="H56">
        <v>2001</v>
      </c>
    </row>
    <row r="57" spans="5:8" ht="12.75">
      <c r="E57" s="1" t="s">
        <v>17</v>
      </c>
      <c r="F57" s="1" t="s">
        <v>17</v>
      </c>
      <c r="G57" s="1" t="s">
        <v>17</v>
      </c>
      <c r="H57" s="1" t="s">
        <v>17</v>
      </c>
    </row>
    <row r="59" spans="2:8" ht="12.75">
      <c r="B59" t="s">
        <v>34</v>
      </c>
      <c r="E59" s="2">
        <v>51438</v>
      </c>
      <c r="F59" s="2">
        <v>39800</v>
      </c>
      <c r="G59" s="27">
        <v>10231</v>
      </c>
      <c r="H59" s="27">
        <v>7565</v>
      </c>
    </row>
    <row r="60" spans="2:8" ht="12.75">
      <c r="B60" t="s">
        <v>35</v>
      </c>
      <c r="E60" s="2">
        <v>28059</v>
      </c>
      <c r="F60" s="2">
        <v>23917</v>
      </c>
      <c r="G60" s="27">
        <v>1971</v>
      </c>
      <c r="H60" s="27">
        <v>2999</v>
      </c>
    </row>
    <row r="61" spans="2:8" ht="12.75">
      <c r="B61" t="s">
        <v>248</v>
      </c>
      <c r="E61" s="7">
        <v>723</v>
      </c>
      <c r="F61" s="7">
        <v>554</v>
      </c>
      <c r="G61" s="29">
        <v>576</v>
      </c>
      <c r="H61" s="29">
        <v>11</v>
      </c>
    </row>
    <row r="62" spans="5:8" ht="12.75">
      <c r="E62" s="16">
        <f>SUM(E59:E61)</f>
        <v>80220</v>
      </c>
      <c r="F62" s="16">
        <f>SUM(F59:F61)</f>
        <v>64271</v>
      </c>
      <c r="G62" s="30">
        <f>SUM(G59:G61)</f>
        <v>12778</v>
      </c>
      <c r="H62" s="30">
        <f>SUM(H59:H61)</f>
        <v>10575</v>
      </c>
    </row>
    <row r="63" spans="2:8" ht="12.75">
      <c r="B63" t="s">
        <v>38</v>
      </c>
      <c r="E63" s="32">
        <v>-712</v>
      </c>
      <c r="F63" s="7">
        <v>-554</v>
      </c>
      <c r="G63" s="29">
        <v>0</v>
      </c>
      <c r="H63" s="29">
        <v>0</v>
      </c>
    </row>
    <row r="64" spans="2:6" ht="12.75">
      <c r="B64" t="s">
        <v>36</v>
      </c>
      <c r="E64" s="5">
        <f>SUM(E62:E63)</f>
        <v>79508</v>
      </c>
      <c r="F64" s="5">
        <f>SUM(F62:F63)</f>
        <v>63717</v>
      </c>
    </row>
    <row r="65" spans="5:8" ht="12.75">
      <c r="E65" s="16"/>
      <c r="F65" s="16"/>
      <c r="G65" s="30"/>
      <c r="H65" s="30"/>
    </row>
    <row r="66" spans="2:8" ht="12.75">
      <c r="B66" t="s">
        <v>74</v>
      </c>
      <c r="E66" s="16"/>
      <c r="F66" s="16"/>
      <c r="G66" s="30">
        <f>SUM(G62:G63)</f>
        <v>12778</v>
      </c>
      <c r="H66" s="30">
        <f>SUM(H62:H63)</f>
        <v>10575</v>
      </c>
    </row>
    <row r="67" spans="2:8" ht="12.75">
      <c r="B67" t="s">
        <v>75</v>
      </c>
      <c r="E67" s="16"/>
      <c r="F67" s="16"/>
      <c r="G67" s="30">
        <v>-764</v>
      </c>
      <c r="H67" s="30">
        <v>-843</v>
      </c>
    </row>
    <row r="68" spans="2:8" ht="12.75">
      <c r="B68" t="s">
        <v>76</v>
      </c>
      <c r="E68" s="16"/>
      <c r="F68" s="16"/>
      <c r="G68" s="30">
        <v>90</v>
      </c>
      <c r="H68" s="30">
        <v>23</v>
      </c>
    </row>
    <row r="69" spans="2:8" ht="12.75">
      <c r="B69" t="s">
        <v>77</v>
      </c>
      <c r="E69" s="16"/>
      <c r="F69" s="16"/>
      <c r="G69" s="30">
        <v>716</v>
      </c>
      <c r="H69" s="30">
        <v>1565</v>
      </c>
    </row>
    <row r="70" spans="2:8" ht="12.75">
      <c r="B70" t="s">
        <v>37</v>
      </c>
      <c r="E70" s="16"/>
      <c r="F70" s="16"/>
      <c r="G70" s="31">
        <f>SUM(G65:G69)</f>
        <v>12820</v>
      </c>
      <c r="H70" s="31">
        <f>SUM(H65:H69)</f>
        <v>11320</v>
      </c>
    </row>
    <row r="72" spans="1:2" ht="12.75">
      <c r="A72" s="8" t="s">
        <v>151</v>
      </c>
      <c r="B72" s="4" t="s">
        <v>28</v>
      </c>
    </row>
    <row r="73" ht="12.75">
      <c r="B73" t="s">
        <v>29</v>
      </c>
    </row>
    <row r="74" ht="12.75">
      <c r="B74" t="s">
        <v>30</v>
      </c>
    </row>
    <row r="76" spans="1:2" ht="12.75">
      <c r="A76" s="8" t="s">
        <v>152</v>
      </c>
      <c r="B76" s="4" t="s">
        <v>125</v>
      </c>
    </row>
    <row r="77" ht="12.75">
      <c r="B77" t="s">
        <v>176</v>
      </c>
    </row>
    <row r="78" ht="12.75">
      <c r="B78" t="s">
        <v>201</v>
      </c>
    </row>
    <row r="79" ht="12.75">
      <c r="B79" t="s">
        <v>177</v>
      </c>
    </row>
    <row r="81" spans="1:2" ht="12.75">
      <c r="A81" s="8" t="s">
        <v>153</v>
      </c>
      <c r="B81" s="4" t="s">
        <v>108</v>
      </c>
    </row>
    <row r="82" ht="12.75">
      <c r="B82" t="s">
        <v>109</v>
      </c>
    </row>
    <row r="84" spans="1:2" ht="12.75">
      <c r="A84" s="8" t="s">
        <v>154</v>
      </c>
      <c r="B84" s="4" t="s">
        <v>111</v>
      </c>
    </row>
    <row r="85" ht="12.75">
      <c r="B85" t="s">
        <v>202</v>
      </c>
    </row>
    <row r="86" ht="12.75">
      <c r="B86" t="s">
        <v>203</v>
      </c>
    </row>
    <row r="87" ht="12.75">
      <c r="B87" t="s">
        <v>204</v>
      </c>
    </row>
    <row r="89" spans="1:2" ht="12.75">
      <c r="A89" s="8" t="s">
        <v>281</v>
      </c>
      <c r="B89" s="4" t="s">
        <v>293</v>
      </c>
    </row>
    <row r="90" ht="12.75">
      <c r="B90" t="s">
        <v>282</v>
      </c>
    </row>
    <row r="91" ht="12.75">
      <c r="B91" t="s">
        <v>283</v>
      </c>
    </row>
    <row r="92" ht="12.75">
      <c r="B92" t="s">
        <v>284</v>
      </c>
    </row>
    <row r="93" ht="12.75">
      <c r="B93" t="s">
        <v>285</v>
      </c>
    </row>
    <row r="97" ht="12.75">
      <c r="A97" s="8" t="s">
        <v>0</v>
      </c>
    </row>
    <row r="98" ht="12.75">
      <c r="A98" s="8" t="s">
        <v>131</v>
      </c>
    </row>
    <row r="100" spans="1:2" ht="12.75">
      <c r="A100" s="8" t="s">
        <v>155</v>
      </c>
      <c r="B100" s="4" t="s">
        <v>41</v>
      </c>
    </row>
    <row r="101" ht="12.75">
      <c r="B101" s="14" t="s">
        <v>249</v>
      </c>
    </row>
    <row r="102" ht="12.75">
      <c r="B102" s="14" t="s">
        <v>260</v>
      </c>
    </row>
    <row r="103" ht="12.75">
      <c r="B103" s="14" t="s">
        <v>258</v>
      </c>
    </row>
    <row r="104" ht="12.75">
      <c r="B104" s="14" t="s">
        <v>261</v>
      </c>
    </row>
    <row r="106" spans="1:2" ht="12.75">
      <c r="A106" s="8" t="s">
        <v>156</v>
      </c>
      <c r="B106" s="4" t="s">
        <v>42</v>
      </c>
    </row>
    <row r="107" ht="12.75">
      <c r="B107" s="14" t="s">
        <v>262</v>
      </c>
    </row>
    <row r="108" ht="12.75">
      <c r="B108" s="14" t="s">
        <v>257</v>
      </c>
    </row>
    <row r="109" ht="12.75">
      <c r="B109" s="14" t="s">
        <v>277</v>
      </c>
    </row>
    <row r="110" ht="12.75">
      <c r="B110" s="14"/>
    </row>
    <row r="111" spans="1:2" ht="12.75">
      <c r="A111" s="8" t="s">
        <v>157</v>
      </c>
      <c r="B111" s="4" t="s">
        <v>206</v>
      </c>
    </row>
    <row r="112" ht="12.75">
      <c r="B112" s="14" t="s">
        <v>275</v>
      </c>
    </row>
    <row r="113" ht="12.75">
      <c r="B113" s="14" t="s">
        <v>274</v>
      </c>
    </row>
    <row r="115" spans="1:2" ht="12.75">
      <c r="A115" s="8" t="s">
        <v>158</v>
      </c>
      <c r="B115" s="4" t="s">
        <v>132</v>
      </c>
    </row>
    <row r="116" ht="12.75">
      <c r="B116" t="s">
        <v>133</v>
      </c>
    </row>
    <row r="118" spans="1:2" ht="12.75">
      <c r="A118" s="8" t="s">
        <v>159</v>
      </c>
      <c r="B118" s="4" t="s">
        <v>51</v>
      </c>
    </row>
    <row r="119" spans="2:8" ht="12.75">
      <c r="B119" s="4"/>
      <c r="E119" s="35" t="s">
        <v>83</v>
      </c>
      <c r="F119" s="35"/>
      <c r="G119" s="35" t="s">
        <v>197</v>
      </c>
      <c r="H119" s="35"/>
    </row>
    <row r="120" spans="5:8" ht="12.75">
      <c r="E120" s="37" t="s">
        <v>196</v>
      </c>
      <c r="F120" s="37"/>
      <c r="G120" s="37" t="s">
        <v>196</v>
      </c>
      <c r="H120" s="37"/>
    </row>
    <row r="121" spans="5:8" ht="12.75">
      <c r="E121">
        <v>2002</v>
      </c>
      <c r="F121">
        <v>2001</v>
      </c>
      <c r="G121">
        <v>2002</v>
      </c>
      <c r="H121">
        <v>2001</v>
      </c>
    </row>
    <row r="122" spans="5:8" ht="12.75">
      <c r="E122" s="1" t="s">
        <v>17</v>
      </c>
      <c r="F122" s="1" t="s">
        <v>17</v>
      </c>
      <c r="G122" s="1" t="s">
        <v>17</v>
      </c>
      <c r="H122" s="1" t="s">
        <v>17</v>
      </c>
    </row>
    <row r="124" spans="2:8" ht="12.75">
      <c r="B124" t="s">
        <v>254</v>
      </c>
      <c r="E124" s="2"/>
      <c r="F124" s="2"/>
      <c r="G124" s="2"/>
      <c r="H124" s="2"/>
    </row>
    <row r="125" spans="2:8" ht="12.75">
      <c r="B125" s="26" t="s">
        <v>255</v>
      </c>
      <c r="E125" s="2">
        <v>1599</v>
      </c>
      <c r="F125" s="2">
        <v>425</v>
      </c>
      <c r="G125" s="2">
        <v>3017</v>
      </c>
      <c r="H125" s="2">
        <v>2672</v>
      </c>
    </row>
    <row r="126" spans="2:9" ht="12.75">
      <c r="B126" s="26" t="s">
        <v>256</v>
      </c>
      <c r="E126" s="7">
        <v>0</v>
      </c>
      <c r="F126" s="7">
        <v>0</v>
      </c>
      <c r="G126" s="7">
        <v>-23</v>
      </c>
      <c r="H126" s="7">
        <v>-724</v>
      </c>
      <c r="I126" s="2"/>
    </row>
    <row r="127" spans="5:8" ht="12.75">
      <c r="E127" s="2">
        <f>SUM(E125:E126)</f>
        <v>1599</v>
      </c>
      <c r="F127" s="2">
        <f>SUM(F125:F126)</f>
        <v>425</v>
      </c>
      <c r="G127" s="2">
        <f>SUM(G125:G126)</f>
        <v>2994</v>
      </c>
      <c r="H127" s="2">
        <f>SUM(H125:H126)</f>
        <v>1948</v>
      </c>
    </row>
    <row r="128" spans="2:8" ht="12.75">
      <c r="B128" t="s">
        <v>253</v>
      </c>
      <c r="E128" s="7">
        <v>0</v>
      </c>
      <c r="F128" s="7">
        <v>0</v>
      </c>
      <c r="G128" s="7">
        <v>404</v>
      </c>
      <c r="H128" s="7">
        <v>422</v>
      </c>
    </row>
    <row r="129" spans="5:8" ht="12.75">
      <c r="E129" s="2">
        <f>SUM(E127:E128)</f>
        <v>1599</v>
      </c>
      <c r="F129" s="2">
        <f>SUM(F127:F128)</f>
        <v>425</v>
      </c>
      <c r="G129" s="2">
        <f>SUM(G127:G128)</f>
        <v>3398</v>
      </c>
      <c r="H129" s="2">
        <f>SUM(H127:H128)</f>
        <v>2370</v>
      </c>
    </row>
    <row r="130" spans="2:8" ht="12.75">
      <c r="B130" s="14" t="s">
        <v>52</v>
      </c>
      <c r="E130" s="2"/>
      <c r="F130" s="2"/>
      <c r="G130" s="2"/>
      <c r="H130" s="2"/>
    </row>
    <row r="131" spans="2:8" ht="12.75">
      <c r="B131" s="14" t="s">
        <v>53</v>
      </c>
      <c r="E131" s="2">
        <v>14</v>
      </c>
      <c r="F131" s="2">
        <v>261</v>
      </c>
      <c r="G131" s="2">
        <v>200</v>
      </c>
      <c r="H131" s="2">
        <v>439</v>
      </c>
    </row>
    <row r="132" spans="5:8" ht="12.75">
      <c r="E132" s="5">
        <f>SUM(E129:E131)</f>
        <v>1613</v>
      </c>
      <c r="F132" s="5">
        <f>SUM(F129:F131)</f>
        <v>686</v>
      </c>
      <c r="G132" s="5">
        <f>SUM(G129:G131)</f>
        <v>3598</v>
      </c>
      <c r="H132" s="5">
        <f>SUM(H129:H131)</f>
        <v>2809</v>
      </c>
    </row>
    <row r="134" ht="12.75">
      <c r="B134" t="s">
        <v>286</v>
      </c>
    </row>
    <row r="137" spans="1:2" ht="12.75">
      <c r="A137" s="8" t="s">
        <v>160</v>
      </c>
      <c r="B137" s="4" t="s">
        <v>97</v>
      </c>
    </row>
    <row r="138" ht="12.75">
      <c r="B138" t="s">
        <v>98</v>
      </c>
    </row>
    <row r="140" spans="1:2" ht="12.75">
      <c r="A140" s="8" t="s">
        <v>161</v>
      </c>
      <c r="B140" s="4" t="s">
        <v>188</v>
      </c>
    </row>
    <row r="141" ht="12.75">
      <c r="B141" t="s">
        <v>99</v>
      </c>
    </row>
    <row r="142" ht="12.75">
      <c r="B142" t="s">
        <v>100</v>
      </c>
    </row>
    <row r="144" ht="12.75">
      <c r="A144" s="8" t="s">
        <v>0</v>
      </c>
    </row>
    <row r="145" ht="12.75">
      <c r="A145" s="8" t="s">
        <v>131</v>
      </c>
    </row>
    <row r="147" spans="1:2" ht="12.75">
      <c r="A147" s="8" t="s">
        <v>162</v>
      </c>
      <c r="B147" s="4" t="s">
        <v>101</v>
      </c>
    </row>
    <row r="148" spans="1:2" ht="12.75">
      <c r="A148"/>
      <c r="B148" t="s">
        <v>207</v>
      </c>
    </row>
    <row r="149" spans="1:2" ht="12.75">
      <c r="A149"/>
      <c r="B149" t="s">
        <v>208</v>
      </c>
    </row>
    <row r="151" spans="1:2" ht="12.75">
      <c r="A151" s="8" t="s">
        <v>163</v>
      </c>
      <c r="B151" s="4" t="s">
        <v>102</v>
      </c>
    </row>
    <row r="152" spans="5:8" ht="12.75">
      <c r="E152" s="15"/>
      <c r="F152" s="15"/>
      <c r="G152" s="15" t="s">
        <v>205</v>
      </c>
      <c r="H152" s="15" t="s">
        <v>106</v>
      </c>
    </row>
    <row r="153" spans="5:8" ht="12.75">
      <c r="E153" s="13"/>
      <c r="F153" s="13"/>
      <c r="G153" s="13" t="s">
        <v>17</v>
      </c>
      <c r="H153" s="13" t="s">
        <v>17</v>
      </c>
    </row>
    <row r="154" spans="2:8" ht="12.75">
      <c r="B154" s="4" t="s">
        <v>43</v>
      </c>
      <c r="E154" s="13"/>
      <c r="F154" s="13"/>
      <c r="G154" s="13"/>
      <c r="H154" s="13"/>
    </row>
    <row r="155" spans="2:8" ht="12.75">
      <c r="B155" t="s">
        <v>103</v>
      </c>
      <c r="E155" s="2"/>
      <c r="F155" s="2"/>
      <c r="G155" s="2">
        <v>785</v>
      </c>
      <c r="H155" s="2">
        <v>645</v>
      </c>
    </row>
    <row r="156" spans="2:8" ht="12.75">
      <c r="B156" t="s">
        <v>250</v>
      </c>
      <c r="E156" s="2"/>
      <c r="F156" s="2"/>
      <c r="G156" s="2">
        <v>51</v>
      </c>
      <c r="H156" s="2">
        <v>0</v>
      </c>
    </row>
    <row r="157" spans="2:8" ht="12.75">
      <c r="B157" t="s">
        <v>251</v>
      </c>
      <c r="E157" s="2"/>
      <c r="F157" s="2"/>
      <c r="G157" s="2">
        <v>5657</v>
      </c>
      <c r="H157" s="2">
        <v>4933</v>
      </c>
    </row>
    <row r="158" spans="2:8" ht="12.75">
      <c r="B158" t="s">
        <v>105</v>
      </c>
      <c r="E158" s="2"/>
      <c r="F158" s="2"/>
      <c r="G158" s="2">
        <v>418</v>
      </c>
      <c r="H158" s="2">
        <v>580</v>
      </c>
    </row>
    <row r="159" spans="2:8" ht="12.75">
      <c r="B159" t="s">
        <v>252</v>
      </c>
      <c r="E159" s="2"/>
      <c r="F159" s="2"/>
      <c r="G159" s="2">
        <v>1570</v>
      </c>
      <c r="H159" s="2">
        <v>1032</v>
      </c>
    </row>
    <row r="160" spans="2:8" ht="12.75">
      <c r="B160" t="s">
        <v>104</v>
      </c>
      <c r="E160" s="2"/>
      <c r="F160" s="2"/>
      <c r="G160" s="2">
        <v>398</v>
      </c>
      <c r="H160" s="2">
        <v>367</v>
      </c>
    </row>
    <row r="161" spans="7:8" ht="12.75">
      <c r="G161" s="5">
        <f>SUM(G155:G160)</f>
        <v>8879</v>
      </c>
      <c r="H161" s="5">
        <f>SUM(H155:H160)</f>
        <v>7557</v>
      </c>
    </row>
    <row r="162" spans="2:8" ht="12.75">
      <c r="B162" s="4" t="s">
        <v>44</v>
      </c>
      <c r="G162" s="2"/>
      <c r="H162" s="2"/>
    </row>
    <row r="163" spans="2:8" ht="12.75">
      <c r="B163" t="s">
        <v>105</v>
      </c>
      <c r="G163" s="2">
        <v>549</v>
      </c>
      <c r="H163" s="2">
        <v>967</v>
      </c>
    </row>
    <row r="164" spans="2:8" ht="12.75">
      <c r="B164" t="s">
        <v>104</v>
      </c>
      <c r="G164" s="2">
        <v>895</v>
      </c>
      <c r="H164" s="2">
        <v>1293</v>
      </c>
    </row>
    <row r="165" spans="7:8" ht="12.75">
      <c r="G165" s="5">
        <f>SUM(G163:G164)</f>
        <v>1444</v>
      </c>
      <c r="H165" s="5">
        <f>SUM(H163:H164)</f>
        <v>2260</v>
      </c>
    </row>
    <row r="167" spans="2:6" ht="12.75">
      <c r="B167" t="s">
        <v>170</v>
      </c>
      <c r="E167" s="16"/>
      <c r="F167" s="16"/>
    </row>
    <row r="169" spans="1:2" ht="12.75">
      <c r="A169" s="8" t="s">
        <v>164</v>
      </c>
      <c r="B169" s="4" t="s">
        <v>45</v>
      </c>
    </row>
    <row r="170" ht="12.75">
      <c r="B170" s="14" t="s">
        <v>134</v>
      </c>
    </row>
    <row r="171" spans="1:2" s="14" customFormat="1" ht="12.75">
      <c r="A171" s="8"/>
      <c r="B171" s="14" t="s">
        <v>137</v>
      </c>
    </row>
    <row r="172" spans="1:2" s="14" customFormat="1" ht="12.75">
      <c r="A172" s="8"/>
      <c r="B172" s="14" t="s">
        <v>138</v>
      </c>
    </row>
    <row r="173" spans="1:2" s="14" customFormat="1" ht="12.75">
      <c r="A173" s="8"/>
      <c r="B173" s="14" t="s">
        <v>213</v>
      </c>
    </row>
    <row r="174" s="14" customFormat="1" ht="12.75">
      <c r="A174" s="8"/>
    </row>
    <row r="175" spans="1:2" s="14" customFormat="1" ht="12.75">
      <c r="A175" s="8"/>
      <c r="B175" s="14" t="s">
        <v>291</v>
      </c>
    </row>
    <row r="176" spans="1:2" s="14" customFormat="1" ht="12.75">
      <c r="A176" s="8"/>
      <c r="B176" s="14" t="s">
        <v>292</v>
      </c>
    </row>
    <row r="177" spans="1:2" s="14" customFormat="1" ht="12.75">
      <c r="A177" s="8"/>
      <c r="B177" s="14" t="s">
        <v>135</v>
      </c>
    </row>
    <row r="178" spans="1:2" s="14" customFormat="1" ht="12.75">
      <c r="A178" s="8"/>
      <c r="B178" s="14" t="s">
        <v>136</v>
      </c>
    </row>
    <row r="179" spans="1:2" s="14" customFormat="1" ht="12.75">
      <c r="A179" s="8"/>
      <c r="B179" s="14" t="s">
        <v>141</v>
      </c>
    </row>
    <row r="180" spans="1:2" s="14" customFormat="1" ht="12.75">
      <c r="A180" s="8"/>
      <c r="B180" s="14" t="s">
        <v>168</v>
      </c>
    </row>
    <row r="181" spans="1:2" s="14" customFormat="1" ht="12.75">
      <c r="A181" s="8"/>
      <c r="B181" s="14" t="s">
        <v>169</v>
      </c>
    </row>
    <row r="182" spans="1:2" s="14" customFormat="1" ht="12.75">
      <c r="A182" s="8"/>
      <c r="B182" s="14" t="s">
        <v>191</v>
      </c>
    </row>
    <row r="183" spans="1:2" s="14" customFormat="1" ht="12.75">
      <c r="A183" s="8"/>
      <c r="B183" s="14" t="s">
        <v>192</v>
      </c>
    </row>
    <row r="184" s="14" customFormat="1" ht="12.75">
      <c r="A184" s="8"/>
    </row>
    <row r="185" spans="1:2" ht="12.75">
      <c r="A185" s="8" t="s">
        <v>165</v>
      </c>
      <c r="B185" s="4" t="s">
        <v>46</v>
      </c>
    </row>
    <row r="186" ht="12.75">
      <c r="B186" t="s">
        <v>209</v>
      </c>
    </row>
    <row r="187" ht="12.75">
      <c r="B187" t="s">
        <v>210</v>
      </c>
    </row>
    <row r="189" spans="1:2" ht="12.75">
      <c r="A189" s="8" t="s">
        <v>166</v>
      </c>
      <c r="B189" s="4" t="s">
        <v>107</v>
      </c>
    </row>
    <row r="190" spans="1:2" s="14" customFormat="1" ht="12.75">
      <c r="A190" s="28"/>
      <c r="B190" s="14" t="s">
        <v>276</v>
      </c>
    </row>
    <row r="191" spans="1:2" s="14" customFormat="1" ht="12.75">
      <c r="A191" s="28"/>
      <c r="B191" s="14" t="s">
        <v>266</v>
      </c>
    </row>
    <row r="192" spans="1:2" s="14" customFormat="1" ht="12.75">
      <c r="A192" s="28"/>
      <c r="B192" s="14" t="s">
        <v>267</v>
      </c>
    </row>
    <row r="193" spans="1:2" s="14" customFormat="1" ht="12.75">
      <c r="A193" s="28"/>
      <c r="B193" s="14" t="s">
        <v>268</v>
      </c>
    </row>
    <row r="194" s="14" customFormat="1" ht="12.75">
      <c r="A194" s="8"/>
    </row>
    <row r="195" ht="12.75">
      <c r="A195" s="8" t="s">
        <v>0</v>
      </c>
    </row>
    <row r="196" ht="12.75">
      <c r="A196" s="8" t="s">
        <v>131</v>
      </c>
    </row>
    <row r="198" spans="1:2" ht="12.75">
      <c r="A198" s="8" t="s">
        <v>167</v>
      </c>
      <c r="B198" s="4" t="s">
        <v>130</v>
      </c>
    </row>
    <row r="199" ht="12.75">
      <c r="B199" s="4"/>
    </row>
    <row r="200" ht="12.75">
      <c r="B200" t="s">
        <v>211</v>
      </c>
    </row>
    <row r="201" ht="12.75">
      <c r="B201" s="4"/>
    </row>
    <row r="202" ht="12.75">
      <c r="B202" s="4" t="s">
        <v>128</v>
      </c>
    </row>
    <row r="203" ht="12.75">
      <c r="B203" t="s">
        <v>47</v>
      </c>
    </row>
    <row r="204" ht="12.75">
      <c r="B204" t="s">
        <v>263</v>
      </c>
    </row>
    <row r="205" ht="12.75">
      <c r="B205" t="s">
        <v>185</v>
      </c>
    </row>
    <row r="207" spans="2:8" ht="12.75">
      <c r="B207" s="4" t="s">
        <v>48</v>
      </c>
      <c r="H207" s="1"/>
    </row>
    <row r="208" spans="2:8" ht="12.75">
      <c r="B208" t="s">
        <v>49</v>
      </c>
      <c r="H208" s="2">
        <v>35000000</v>
      </c>
    </row>
    <row r="209" spans="2:8" ht="12.75">
      <c r="B209" t="s">
        <v>174</v>
      </c>
      <c r="H209" s="7">
        <v>8750000</v>
      </c>
    </row>
    <row r="210" ht="12.75">
      <c r="H210" s="2">
        <f>SUM(H208:H209)</f>
        <v>43750000</v>
      </c>
    </row>
    <row r="211" spans="2:8" ht="12.75">
      <c r="B211" t="s">
        <v>271</v>
      </c>
      <c r="H211" s="2">
        <v>10000</v>
      </c>
    </row>
    <row r="212" spans="2:8" ht="12.75">
      <c r="B212" t="s">
        <v>48</v>
      </c>
      <c r="H212" s="5">
        <f>SUM(H210:H211)</f>
        <v>43760000</v>
      </c>
    </row>
    <row r="214" ht="12.75">
      <c r="B214" s="4" t="s">
        <v>129</v>
      </c>
    </row>
    <row r="215" ht="12.75">
      <c r="B215" t="s">
        <v>50</v>
      </c>
    </row>
    <row r="216" ht="12.75">
      <c r="B216" t="s">
        <v>263</v>
      </c>
    </row>
    <row r="217" ht="12.75">
      <c r="B217" t="s">
        <v>175</v>
      </c>
    </row>
    <row r="218" ht="12.75">
      <c r="B218" t="s">
        <v>193</v>
      </c>
    </row>
    <row r="219" ht="12.75">
      <c r="H219" s="2"/>
    </row>
    <row r="220" spans="2:8" ht="12.75">
      <c r="B220" s="4" t="s">
        <v>126</v>
      </c>
      <c r="H220" s="3"/>
    </row>
    <row r="221" spans="2:8" ht="12.75">
      <c r="B221" t="s">
        <v>127</v>
      </c>
      <c r="H221" s="16">
        <f>+H212</f>
        <v>43760000</v>
      </c>
    </row>
    <row r="222" spans="2:8" ht="12.75">
      <c r="B222" t="s">
        <v>271</v>
      </c>
      <c r="H222" s="2">
        <v>2002000</v>
      </c>
    </row>
    <row r="223" spans="2:8" ht="12.75">
      <c r="B223" t="s">
        <v>126</v>
      </c>
      <c r="H223" s="5">
        <f>SUM(H221:H222)</f>
        <v>45762000</v>
      </c>
    </row>
    <row r="224" ht="12.75">
      <c r="H224" s="2"/>
    </row>
    <row r="225" ht="12.75">
      <c r="B225" t="s">
        <v>142</v>
      </c>
    </row>
    <row r="226" ht="12.75">
      <c r="B226" t="s">
        <v>212</v>
      </c>
    </row>
    <row r="230" ht="12.75">
      <c r="B230" s="4" t="s">
        <v>189</v>
      </c>
    </row>
    <row r="231" ht="12.75">
      <c r="B231" s="4"/>
    </row>
    <row r="233" spans="2:3" ht="12.75">
      <c r="B233" s="4" t="s">
        <v>294</v>
      </c>
      <c r="C233" s="4"/>
    </row>
    <row r="234" spans="2:3" ht="12.75">
      <c r="B234" s="4" t="s">
        <v>295</v>
      </c>
      <c r="C234" s="4"/>
    </row>
    <row r="235" spans="2:3" ht="12.75">
      <c r="B235" s="4" t="s">
        <v>296</v>
      </c>
      <c r="C235" s="4"/>
    </row>
    <row r="237" ht="12.75">
      <c r="B237" s="4" t="s">
        <v>297</v>
      </c>
    </row>
  </sheetData>
  <mergeCells count="8">
    <mergeCell ref="E120:F120"/>
    <mergeCell ref="G120:H120"/>
    <mergeCell ref="E119:F119"/>
    <mergeCell ref="G119:H119"/>
    <mergeCell ref="G38:H38"/>
    <mergeCell ref="G39:H39"/>
    <mergeCell ref="E55:F55"/>
    <mergeCell ref="G55:H55"/>
  </mergeCells>
  <printOptions/>
  <pageMargins left="0.75" right="0.75" top="1" bottom="1" header="0.5" footer="0.5"/>
  <pageSetup orientation="portrait" r:id="rId1"/>
  <rowBreaks count="4" manualBreakCount="4">
    <brk id="46" max="255" man="1"/>
    <brk id="95" max="255" man="1"/>
    <brk id="143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T Y &amp; Associates</cp:lastModifiedBy>
  <cp:lastPrinted>2003-02-28T00:06:42Z</cp:lastPrinted>
  <dcterms:created xsi:type="dcterms:W3CDTF">2002-11-12T04:54:08Z</dcterms:created>
  <dcterms:modified xsi:type="dcterms:W3CDTF">2003-02-28T00:07:26Z</dcterms:modified>
  <cp:category/>
  <cp:version/>
  <cp:contentType/>
  <cp:contentStatus/>
</cp:coreProperties>
</file>