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tabRatio="799" activeTab="0"/>
  </bookViews>
  <sheets>
    <sheet name="nov" sheetId="1" r:id="rId1"/>
    <sheet name="balsh" sheetId="2" r:id="rId2"/>
    <sheet name="cashflow" sheetId="3" r:id="rId3"/>
    <sheet name="Sheet1" sheetId="4" r:id="rId4"/>
  </sheets>
  <externalReferences>
    <externalReference r:id="rId7"/>
  </externalReferences>
  <definedNames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<sst xmlns="http://schemas.openxmlformats.org/spreadsheetml/2006/main" count="162" uniqueCount="114">
  <si>
    <t>AJIYA BERHAD (company no. 377627-W)</t>
  </si>
  <si>
    <t>(Incorporated in Malaysia)</t>
  </si>
  <si>
    <t>Revenue</t>
  </si>
  <si>
    <t>Operating expenses</t>
  </si>
  <si>
    <t>Operating profit</t>
  </si>
  <si>
    <t>Finance costs</t>
  </si>
  <si>
    <t>Profit before tax</t>
  </si>
  <si>
    <t>Taxation</t>
  </si>
  <si>
    <t>Earnings per share:</t>
  </si>
  <si>
    <t>(a) Basic (based on 69,223,821 ordinary</t>
  </si>
  <si>
    <t xml:space="preserve">    shares) (sen)</t>
  </si>
  <si>
    <t>(b) Fully diluted (based on 69,223,821</t>
  </si>
  <si>
    <t xml:space="preserve">    ordinary shares) (sen)</t>
  </si>
  <si>
    <t>CURRENT</t>
  </si>
  <si>
    <t>QUARTER ENDED</t>
  </si>
  <si>
    <t>RM'000</t>
  </si>
  <si>
    <t>CUMULATIVE</t>
  </si>
  <si>
    <t>TO DATE</t>
  </si>
  <si>
    <t>Other income</t>
  </si>
  <si>
    <t>Audited result</t>
  </si>
  <si>
    <t>ASSETS</t>
  </si>
  <si>
    <t>Non-current assets</t>
  </si>
  <si>
    <t>Property, plant and equipment</t>
  </si>
  <si>
    <t>Investment properties</t>
  </si>
  <si>
    <t>Prepaid land lease payments</t>
  </si>
  <si>
    <t>Other investments</t>
  </si>
  <si>
    <t>Current  assets</t>
  </si>
  <si>
    <t xml:space="preserve">    Inventories </t>
  </si>
  <si>
    <t xml:space="preserve">    Debtors</t>
  </si>
  <si>
    <t xml:space="preserve">    Cash &amp; cash equivalents</t>
  </si>
  <si>
    <t>TOTAL ASSETS</t>
  </si>
  <si>
    <t>EQUITY AND LIABILITIES</t>
  </si>
  <si>
    <t>Equity attributable to equity holders of parents</t>
  </si>
  <si>
    <t>Share capital</t>
  </si>
  <si>
    <t>Reserves</t>
  </si>
  <si>
    <t>Translation reserve</t>
  </si>
  <si>
    <t>Minority interests</t>
  </si>
  <si>
    <t>Total equity</t>
  </si>
  <si>
    <t>Non-current liabilities</t>
  </si>
  <si>
    <t xml:space="preserve">    Borrowings</t>
  </si>
  <si>
    <t xml:space="preserve">    Other deferred liabilities</t>
  </si>
  <si>
    <t>Current liabilities</t>
  </si>
  <si>
    <t xml:space="preserve">    Trade and other creditors</t>
  </si>
  <si>
    <t xml:space="preserve">     Short term borrowings</t>
  </si>
  <si>
    <t xml:space="preserve">     Taxation</t>
  </si>
  <si>
    <t>Total liabilities</t>
  </si>
  <si>
    <t>TOTAL EQUITY AND LIABILITIES</t>
  </si>
  <si>
    <t>Net  assets per share (RM)</t>
  </si>
  <si>
    <t xml:space="preserve">AS AT </t>
  </si>
  <si>
    <t>Net 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</si>
  <si>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</si>
  <si>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</si>
  <si>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</si>
  <si>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</si>
  <si>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</si>
  <si>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</si>
  <si>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</si>
  <si>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Tax paid</t>
  </si>
  <si>
    <t>Net cash flows from operating activities</t>
  </si>
  <si>
    <t>Investing Activities</t>
  </si>
  <si>
    <t xml:space="preserve">      - Equity investments</t>
  </si>
  <si>
    <t xml:space="preserve">      - Other investments</t>
  </si>
  <si>
    <t>Financing Activities</t>
  </si>
  <si>
    <t xml:space="preserve">     - Transactions with owners as owners</t>
  </si>
  <si>
    <t xml:space="preserve">     - Bank borrowings</t>
  </si>
  <si>
    <t xml:space="preserve">     - Debt securities issued</t>
  </si>
  <si>
    <t>Net change in Cash &amp; cash equivalents</t>
  </si>
  <si>
    <t>Cash &amp; cash equivalents at beginning of year</t>
  </si>
  <si>
    <t>COMPARATIVE</t>
  </si>
  <si>
    <t>Balance at beginning of year</t>
  </si>
  <si>
    <t>Dividend paid</t>
  </si>
  <si>
    <t>Balance at end of period</t>
  </si>
  <si>
    <t>Year ended</t>
  </si>
  <si>
    <t>Balance at end of year</t>
  </si>
  <si>
    <t xml:space="preserve">(The Condensed Consolidated Statements of Changes in Equity should be read in conjunction with the Annual </t>
  </si>
  <si>
    <t>Share Capital</t>
  </si>
  <si>
    <t>Reserve</t>
  </si>
  <si>
    <t>attributable to</t>
  </si>
  <si>
    <t>Capital</t>
  </si>
  <si>
    <t>Foreign currency</t>
  </si>
  <si>
    <t>Translation</t>
  </si>
  <si>
    <t>Retained profits</t>
  </si>
  <si>
    <t>Total</t>
  </si>
  <si>
    <t xml:space="preserve">Minority </t>
  </si>
  <si>
    <t>Interest</t>
  </si>
  <si>
    <t>Total Equity</t>
  </si>
  <si>
    <t>RM</t>
  </si>
  <si>
    <t>Profit for the year</t>
  </si>
  <si>
    <t>-</t>
  </si>
  <si>
    <t>Profit for the period</t>
  </si>
  <si>
    <t>Dilution of minority interest</t>
  </si>
  <si>
    <t>'000</t>
  </si>
  <si>
    <t>Other comprehensive income:</t>
  </si>
  <si>
    <t>Exchange differences on translation of foreign operations</t>
  </si>
  <si>
    <t>Total comprehensive income for the period</t>
  </si>
  <si>
    <t>Total comprehensive income attributable to:</t>
  </si>
  <si>
    <t xml:space="preserve">(The Condensed Consolidated Statements of Comprehensive Income should be read in conjunction with the Annual </t>
  </si>
  <si>
    <t xml:space="preserve">(The Condensed Consolidated Statement of Financial Position should be read in conjunction with the Annual </t>
  </si>
  <si>
    <t xml:space="preserve">(The Condensed Consolidated Statement of Cash Flows should be read in conjunction with the Annual </t>
  </si>
  <si>
    <t>Total profit attributable to:</t>
  </si>
  <si>
    <t>Equity holders of the Company</t>
  </si>
  <si>
    <t>Total comprehensive income</t>
  </si>
  <si>
    <t>Other comprehensive income</t>
  </si>
  <si>
    <t>Total Comprehensive income</t>
  </si>
  <si>
    <t xml:space="preserve">  Financial Report for the year ended 30th November 2010)</t>
  </si>
  <si>
    <t>Shares issued to minority interest</t>
  </si>
  <si>
    <t>Condensed Consolidated Statements of Comprehensive Income for the fourth quarter ended 30th November, 2011</t>
  </si>
  <si>
    <t>12 MONTH</t>
  </si>
  <si>
    <t>30 NOVEMBER</t>
  </si>
  <si>
    <t>Condensed Consolidated Statement of Financial Position as at 30 November 2011</t>
  </si>
  <si>
    <t>Condensed Consolidated Statement of Cash Flows for the fourth quarter ended 30 November 2011</t>
  </si>
  <si>
    <t>Cash &amp; cash equivalents as at 4th quarter</t>
  </si>
  <si>
    <t>As at 30 November 2011</t>
  </si>
  <si>
    <t>Acquisition of minority interests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</si>
</sst>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00"/>
    <numFmt numFmtId="171" formatCode="#,##0.0000"/>
    <numFmt numFmtId="172" formatCode="[$-409]dddd\,\ mmmm\ dd\,\ yyyy"/>
    <numFmt numFmtId="173" formatCode="[$-409]h:mm:ss\ AM/PM"/>
    <numFmt numFmtId="174" formatCode="0.00_);\(0.00\)"/>
    <numFmt numFmtId="175" formatCode="[$-F800]dddd\,\ mmmm\ dd\,\ yyyy"/>
    <numFmt numFmtId="176" formatCode="[$-809]dd\ mmmm\ yyyy;@"/>
    <numFmt numFmtId="177" formatCode="dd/mm/yy;@"/>
    <numFmt numFmtId="178" formatCode="dd/mm/yyyy;@"/>
    <numFmt numFmtId="179" formatCode="#,##0.0_);\(#,##0.0\)"/>
    <numFmt numFmtId="180" formatCode="#,##0.0"/>
    <numFmt numFmtId="181" formatCode="0.0"/>
  </numFmts>
  <fonts count="2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7" fontId="0" fillId="0" borderId="0" xfId="0" applyNumberFormat="1" applyFont="1" applyAlignment="1">
      <alignment horizontal="center"/>
    </xf>
    <xf numFmtId="37" fontId="0" fillId="0" borderId="10" xfId="0" applyNumberFormat="1" applyFont="1" applyBorder="1" applyAlignment="1">
      <alignment horizontal="center"/>
    </xf>
    <xf numFmtId="37" fontId="0" fillId="0" borderId="12" xfId="0" applyNumberFormat="1" applyFont="1" applyBorder="1" applyAlignment="1">
      <alignment horizontal="center"/>
    </xf>
    <xf numFmtId="174" fontId="0" fillId="0" borderId="0" xfId="0" applyNumberFormat="1" applyFont="1" applyAlignment="1">
      <alignment horizontal="center"/>
    </xf>
    <xf numFmtId="174" fontId="0" fillId="0" borderId="11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 horizontal="center"/>
    </xf>
    <xf numFmtId="37" fontId="0" fillId="0" borderId="13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37" fontId="0" fillId="0" borderId="0" xfId="0" applyNumberFormat="1" applyFont="1" applyAlignment="1" quotePrefix="1">
      <alignment horizontal="center"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 quotePrefix="1">
      <alignment horizontal="center"/>
    </xf>
    <xf numFmtId="3" fontId="0" fillId="0" borderId="0" xfId="0" applyNumberFormat="1" applyFont="1" applyAlignment="1" quotePrefix="1">
      <alignment horizontal="center"/>
    </xf>
    <xf numFmtId="37" fontId="0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 vertical="center" wrapText="1"/>
    </xf>
    <xf numFmtId="174" fontId="0" fillId="0" borderId="0" xfId="0" applyNumberFormat="1" applyFont="1" applyBorder="1" applyAlignment="1">
      <alignment horizontal="center"/>
    </xf>
    <xf numFmtId="37" fontId="0" fillId="0" borderId="15" xfId="0" applyNumberFormat="1" applyFont="1" applyBorder="1" applyAlignment="1">
      <alignment horizontal="center"/>
    </xf>
    <xf numFmtId="37" fontId="0" fillId="0" borderId="16" xfId="0" applyNumberFormat="1" applyFont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37" fontId="0" fillId="0" borderId="10" xfId="0" applyNumberFormat="1" applyFont="1" applyFill="1" applyBorder="1" applyAlignment="1">
      <alignment horizontal="center"/>
    </xf>
    <xf numFmtId="37" fontId="0" fillId="0" borderId="15" xfId="0" applyNumberFormat="1" applyFont="1" applyFill="1" applyBorder="1" applyAlignment="1">
      <alignment horizontal="center"/>
    </xf>
    <xf numFmtId="37" fontId="0" fillId="0" borderId="14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37" fontId="0" fillId="0" borderId="13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74" fontId="0" fillId="0" borderId="0" xfId="0" applyNumberFormat="1" applyFont="1" applyFill="1" applyAlignment="1">
      <alignment horizontal="center"/>
    </xf>
    <xf numFmtId="174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17" xfId="0" applyNumberFormat="1" applyFont="1" applyFill="1" applyBorder="1" applyAlignment="1">
      <alignment horizontal="center"/>
    </xf>
    <xf numFmtId="37" fontId="0" fillId="0" borderId="18" xfId="0" applyNumberFormat="1" applyFont="1" applyBorder="1" applyAlignment="1">
      <alignment horizontal="center"/>
    </xf>
    <xf numFmtId="37" fontId="0" fillId="0" borderId="19" xfId="0" applyNumberFormat="1" applyFont="1" applyFill="1" applyBorder="1" applyAlignment="1">
      <alignment horizontal="center"/>
    </xf>
    <xf numFmtId="37" fontId="0" fillId="0" borderId="20" xfId="0" applyNumberFormat="1" applyFont="1" applyBorder="1" applyAlignment="1">
      <alignment horizontal="center"/>
    </xf>
    <xf numFmtId="37" fontId="0" fillId="0" borderId="21" xfId="0" applyNumberFormat="1" applyFont="1" applyFill="1" applyBorder="1" applyAlignment="1">
      <alignment horizontal="center"/>
    </xf>
    <xf numFmtId="37" fontId="0" fillId="0" borderId="22" xfId="0" applyNumberFormat="1" applyFont="1" applyBorder="1" applyAlignment="1">
      <alignment horizontal="center"/>
    </xf>
    <xf numFmtId="37" fontId="0" fillId="0" borderId="23" xfId="0" applyNumberFormat="1" applyFont="1" applyBorder="1" applyAlignment="1">
      <alignment horizontal="center"/>
    </xf>
    <xf numFmtId="37" fontId="0" fillId="0" borderId="24" xfId="0" applyNumberFormat="1" applyFont="1" applyFill="1" applyBorder="1" applyAlignment="1">
      <alignment horizontal="center"/>
    </xf>
    <xf numFmtId="37" fontId="0" fillId="0" borderId="25" xfId="0" applyNumberFormat="1" applyFont="1" applyBorder="1" applyAlignment="1">
      <alignment horizontal="center"/>
    </xf>
    <xf numFmtId="37" fontId="0" fillId="0" borderId="26" xfId="0" applyNumberFormat="1" applyFont="1" applyBorder="1" applyAlignment="1">
      <alignment horizontal="center"/>
    </xf>
    <xf numFmtId="176" fontId="0" fillId="0" borderId="0" xfId="0" applyNumberFormat="1" applyFont="1" applyFill="1" applyAlignment="1">
      <alignment horizontal="left"/>
    </xf>
    <xf numFmtId="37" fontId="0" fillId="0" borderId="24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\tanshexcel\SC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"/>
      <sheetName val="may"/>
      <sheetName val="aug"/>
      <sheetName val="nov"/>
      <sheetName val="balsh"/>
      <sheetName val="cashflow"/>
      <sheetName val="cflow"/>
      <sheetName val="Equity"/>
      <sheetName val="Sheet1"/>
      <sheetName val="bal"/>
      <sheetName val="PL"/>
      <sheetName val="PL1"/>
      <sheetName val="adj"/>
      <sheetName val="schedule"/>
      <sheetName val="cwip"/>
      <sheetName val="rental"/>
      <sheetName val="shares"/>
      <sheetName val="dir"/>
      <sheetName val="Q"/>
      <sheetName val="R"/>
      <sheetName val="invest"/>
    </sheetNames>
    <sheetDataSet>
      <sheetData sheetId="2">
        <row r="13">
          <cell r="F13">
            <v>268055</v>
          </cell>
        </row>
        <row r="15">
          <cell r="F15">
            <v>-248226</v>
          </cell>
        </row>
        <row r="17">
          <cell r="F17">
            <v>3305</v>
          </cell>
        </row>
        <row r="21">
          <cell r="F21">
            <v>-459</v>
          </cell>
          <cell r="H21">
            <v>-399</v>
          </cell>
        </row>
        <row r="25">
          <cell r="F25">
            <v>-4161</v>
          </cell>
        </row>
        <row r="30">
          <cell r="F30">
            <v>-313</v>
          </cell>
          <cell r="H30">
            <v>-130</v>
          </cell>
        </row>
        <row r="35">
          <cell r="F35">
            <v>4913</v>
          </cell>
          <cell r="H35">
            <v>6617</v>
          </cell>
        </row>
        <row r="40">
          <cell r="F40">
            <v>4904</v>
          </cell>
          <cell r="H40">
            <v>6565</v>
          </cell>
        </row>
      </sheetData>
      <sheetData sheetId="7">
        <row r="4">
          <cell r="A4" t="str">
            <v>Condensed Consolidated Statement of Changes in Equity for the fourth quarter ended 30 November 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="87" zoomScaleNormal="87" zoomScalePageLayoutView="0" workbookViewId="0" topLeftCell="C1">
      <selection activeCell="I1" sqref="I1:I16384"/>
    </sheetView>
  </sheetViews>
  <sheetFormatPr defaultColWidth="9.6640625" defaultRowHeight="15" customHeight="1"/>
  <cols>
    <col min="1" max="1" width="36.5546875" style="3" customWidth="1"/>
    <col min="2" max="2" width="18.6640625" style="2" customWidth="1"/>
    <col min="3" max="3" width="3.6640625" style="2" customWidth="1"/>
    <col min="4" max="4" width="18.6640625" style="20" customWidth="1"/>
    <col min="5" max="5" width="3.6640625" style="2" customWidth="1"/>
    <col min="6" max="6" width="18.6640625" style="2" customWidth="1"/>
    <col min="7" max="7" width="3.6640625" style="2" customWidth="1"/>
    <col min="8" max="8" width="18.6640625" style="20" customWidth="1"/>
    <col min="9" max="253" width="8.6640625" style="3" customWidth="1"/>
    <col min="254" max="16384" width="9.6640625" style="3" customWidth="1"/>
  </cols>
  <sheetData>
    <row r="1" ht="18" customHeight="1">
      <c r="A1" s="1" t="s">
        <v>0</v>
      </c>
    </row>
    <row r="2" ht="15" customHeight="1">
      <c r="A2" s="1" t="s">
        <v>1</v>
      </c>
    </row>
    <row r="4" ht="15" customHeight="1">
      <c r="A4" s="1" t="s">
        <v>106</v>
      </c>
    </row>
    <row r="5" ht="13.5" customHeight="1"/>
    <row r="6" ht="13.5" customHeight="1">
      <c r="H6" s="36" t="s">
        <v>19</v>
      </c>
    </row>
    <row r="7" spans="2:8" ht="13.5" customHeight="1">
      <c r="B7" s="4">
        <v>2011</v>
      </c>
      <c r="C7" s="4"/>
      <c r="D7" s="35">
        <v>2010</v>
      </c>
      <c r="E7" s="4"/>
      <c r="F7" s="4">
        <v>2011</v>
      </c>
      <c r="G7" s="4"/>
      <c r="H7" s="35">
        <v>2010</v>
      </c>
    </row>
    <row r="8" spans="2:8" ht="15" customHeight="1">
      <c r="B8" s="4" t="s">
        <v>13</v>
      </c>
      <c r="C8" s="4"/>
      <c r="D8" s="35" t="s">
        <v>13</v>
      </c>
      <c r="E8" s="4"/>
      <c r="F8" s="4" t="s">
        <v>107</v>
      </c>
      <c r="G8" s="4"/>
      <c r="H8" s="35" t="s">
        <v>107</v>
      </c>
    </row>
    <row r="9" spans="2:8" ht="15" customHeight="1">
      <c r="B9" s="4" t="s">
        <v>14</v>
      </c>
      <c r="C9" s="4"/>
      <c r="D9" s="35" t="s">
        <v>14</v>
      </c>
      <c r="E9" s="4"/>
      <c r="F9" s="4" t="s">
        <v>16</v>
      </c>
      <c r="G9" s="4"/>
      <c r="H9" s="35" t="s">
        <v>16</v>
      </c>
    </row>
    <row r="10" spans="2:8" ht="15" customHeight="1">
      <c r="B10" s="4" t="s">
        <v>108</v>
      </c>
      <c r="C10" s="4"/>
      <c r="D10" s="35" t="s">
        <v>108</v>
      </c>
      <c r="E10" s="4"/>
      <c r="F10" s="4" t="s">
        <v>17</v>
      </c>
      <c r="G10" s="4"/>
      <c r="H10" s="35" t="s">
        <v>17</v>
      </c>
    </row>
    <row r="11" spans="2:8" ht="15" customHeight="1">
      <c r="B11" s="5" t="s">
        <v>15</v>
      </c>
      <c r="C11" s="5"/>
      <c r="D11" s="36" t="s">
        <v>15</v>
      </c>
      <c r="E11" s="5"/>
      <c r="F11" s="5" t="s">
        <v>15</v>
      </c>
      <c r="G11" s="5"/>
      <c r="H11" s="36" t="s">
        <v>15</v>
      </c>
    </row>
    <row r="12" spans="2:8" ht="15" customHeight="1">
      <c r="B12" s="6"/>
      <c r="C12" s="6"/>
      <c r="D12" s="26"/>
      <c r="E12" s="6"/>
      <c r="F12" s="6"/>
      <c r="G12" s="6"/>
      <c r="H12" s="26"/>
    </row>
    <row r="13" spans="1:8" ht="15" customHeight="1">
      <c r="A13" s="3" t="s">
        <v>2</v>
      </c>
      <c r="B13" s="12">
        <v>94496</v>
      </c>
      <c r="C13" s="12"/>
      <c r="D13" s="21">
        <v>80005</v>
      </c>
      <c r="E13" s="12"/>
      <c r="F13" s="12">
        <f>'[1]aug'!F13+B13</f>
        <v>362551</v>
      </c>
      <c r="G13" s="12"/>
      <c r="H13" s="21">
        <v>329690</v>
      </c>
    </row>
    <row r="14" spans="2:8" ht="15" customHeight="1">
      <c r="B14" s="12"/>
      <c r="C14" s="12"/>
      <c r="D14" s="21"/>
      <c r="E14" s="12"/>
      <c r="F14" s="12"/>
      <c r="G14" s="12"/>
      <c r="H14" s="21"/>
    </row>
    <row r="15" spans="1:8" ht="15" customHeight="1">
      <c r="A15" s="3" t="s">
        <v>3</v>
      </c>
      <c r="B15" s="12">
        <v>-87503</v>
      </c>
      <c r="C15" s="12"/>
      <c r="D15" s="21">
        <v>-75450</v>
      </c>
      <c r="E15" s="12"/>
      <c r="F15" s="12">
        <f>'[1]aug'!F15+B15</f>
        <v>-335729</v>
      </c>
      <c r="G15" s="12"/>
      <c r="H15" s="21">
        <v>-297831</v>
      </c>
    </row>
    <row r="16" spans="2:8" ht="15" customHeight="1">
      <c r="B16" s="12"/>
      <c r="C16" s="12"/>
      <c r="D16" s="21"/>
      <c r="E16" s="12"/>
      <c r="F16" s="12"/>
      <c r="G16" s="12"/>
      <c r="H16" s="21"/>
    </row>
    <row r="17" spans="1:8" ht="15" customHeight="1">
      <c r="A17" s="3" t="s">
        <v>18</v>
      </c>
      <c r="B17" s="12">
        <v>530</v>
      </c>
      <c r="C17" s="12"/>
      <c r="D17" s="21">
        <v>1202</v>
      </c>
      <c r="E17" s="12"/>
      <c r="F17" s="12">
        <f>'[1]aug'!F17+B17</f>
        <v>3835</v>
      </c>
      <c r="G17" s="12"/>
      <c r="H17" s="21">
        <v>2391</v>
      </c>
    </row>
    <row r="18" spans="2:8" ht="15" customHeight="1">
      <c r="B18" s="13"/>
      <c r="C18" s="12"/>
      <c r="D18" s="37"/>
      <c r="E18" s="12"/>
      <c r="F18" s="13"/>
      <c r="G18" s="12"/>
      <c r="H18" s="37"/>
    </row>
    <row r="19" spans="1:8" ht="15" customHeight="1">
      <c r="A19" s="3" t="s">
        <v>4</v>
      </c>
      <c r="B19" s="12">
        <f>SUM(B13:B17)</f>
        <v>7523</v>
      </c>
      <c r="C19" s="12"/>
      <c r="D19" s="21">
        <f>SUM(D13:D17)</f>
        <v>5757</v>
      </c>
      <c r="E19" s="12"/>
      <c r="F19" s="12">
        <f>SUM(F13:F17)</f>
        <v>30657</v>
      </c>
      <c r="G19" s="12"/>
      <c r="H19" s="21">
        <f>SUM(H13:H17)</f>
        <v>34250</v>
      </c>
    </row>
    <row r="20" spans="2:8" ht="15" customHeight="1">
      <c r="B20" s="12"/>
      <c r="C20" s="12"/>
      <c r="D20" s="21"/>
      <c r="E20" s="12"/>
      <c r="F20" s="12"/>
      <c r="G20" s="12"/>
      <c r="H20" s="21"/>
    </row>
    <row r="21" spans="1:8" ht="15" customHeight="1">
      <c r="A21" s="3" t="s">
        <v>5</v>
      </c>
      <c r="B21" s="12">
        <v>-73</v>
      </c>
      <c r="C21" s="12"/>
      <c r="D21" s="21">
        <v>-92</v>
      </c>
      <c r="E21" s="12"/>
      <c r="F21" s="12">
        <f>'[1]aug'!F21+B21</f>
        <v>-532</v>
      </c>
      <c r="G21" s="12"/>
      <c r="H21" s="21">
        <f>D21+'[1]aug'!H21</f>
        <v>-491</v>
      </c>
    </row>
    <row r="22" spans="2:8" ht="15" customHeight="1">
      <c r="B22" s="13"/>
      <c r="C22" s="12"/>
      <c r="D22" s="37"/>
      <c r="E22" s="12"/>
      <c r="F22" s="13"/>
      <c r="G22" s="12"/>
      <c r="H22" s="37"/>
    </row>
    <row r="23" spans="1:8" ht="15" customHeight="1">
      <c r="A23" s="3" t="s">
        <v>6</v>
      </c>
      <c r="B23" s="12">
        <f>SUM(B19:B21)</f>
        <v>7450</v>
      </c>
      <c r="C23" s="12"/>
      <c r="D23" s="21">
        <f>SUM(D19:D21)</f>
        <v>5665</v>
      </c>
      <c r="E23" s="12"/>
      <c r="F23" s="12">
        <f>SUM(F19:F21)</f>
        <v>30125</v>
      </c>
      <c r="G23" s="12"/>
      <c r="H23" s="21">
        <f>SUM(H19:H21)</f>
        <v>33759</v>
      </c>
    </row>
    <row r="24" spans="2:8" ht="15" customHeight="1">
      <c r="B24" s="12"/>
      <c r="C24" s="12"/>
      <c r="D24" s="21"/>
      <c r="E24" s="12"/>
      <c r="F24" s="12"/>
      <c r="G24" s="12"/>
      <c r="H24" s="21"/>
    </row>
    <row r="25" spans="1:8" ht="15" customHeight="1">
      <c r="A25" s="3" t="s">
        <v>7</v>
      </c>
      <c r="B25" s="12">
        <v>-2007</v>
      </c>
      <c r="C25" s="12"/>
      <c r="D25" s="21">
        <v>-411</v>
      </c>
      <c r="E25" s="12"/>
      <c r="F25" s="12">
        <f>'[1]aug'!F25+B25</f>
        <v>-6168</v>
      </c>
      <c r="G25" s="12"/>
      <c r="H25" s="21">
        <v>-6973</v>
      </c>
    </row>
    <row r="26" spans="2:8" ht="15" customHeight="1">
      <c r="B26" s="13"/>
      <c r="C26" s="12"/>
      <c r="D26" s="37"/>
      <c r="E26" s="12"/>
      <c r="F26" s="13"/>
      <c r="G26" s="12"/>
      <c r="H26" s="37"/>
    </row>
    <row r="27" spans="1:8" ht="15" customHeight="1" thickBot="1">
      <c r="A27" s="3" t="s">
        <v>89</v>
      </c>
      <c r="B27" s="33">
        <f>SUM(B23:B25)</f>
        <v>5443</v>
      </c>
      <c r="C27" s="12"/>
      <c r="D27" s="38">
        <f>SUM(D23:D25)</f>
        <v>5254</v>
      </c>
      <c r="E27" s="23"/>
      <c r="F27" s="33">
        <f>SUM(F23:F25)</f>
        <v>23957</v>
      </c>
      <c r="G27" s="12"/>
      <c r="H27" s="38">
        <f>SUM(H23:H25)</f>
        <v>26786</v>
      </c>
    </row>
    <row r="28" spans="2:8" ht="15" customHeight="1">
      <c r="B28" s="12"/>
      <c r="C28" s="12"/>
      <c r="D28" s="21"/>
      <c r="E28" s="23"/>
      <c r="F28" s="12"/>
      <c r="G28" s="12"/>
      <c r="H28" s="21"/>
    </row>
    <row r="29" spans="1:8" ht="15" customHeight="1">
      <c r="A29" s="3" t="s">
        <v>92</v>
      </c>
      <c r="B29" s="12"/>
      <c r="C29" s="12"/>
      <c r="D29" s="21"/>
      <c r="E29" s="23"/>
      <c r="F29" s="12"/>
      <c r="G29" s="12"/>
      <c r="H29" s="21"/>
    </row>
    <row r="30" spans="1:8" ht="31.5" customHeight="1" thickBot="1">
      <c r="A30" s="31" t="s">
        <v>93</v>
      </c>
      <c r="B30" s="12">
        <f>F30-'[1]aug'!F30</f>
        <v>233</v>
      </c>
      <c r="C30" s="12"/>
      <c r="D30" s="21">
        <f>H30-'[1]aug'!H30</f>
        <v>-100</v>
      </c>
      <c r="E30" s="23"/>
      <c r="F30" s="12">
        <v>-80</v>
      </c>
      <c r="G30" s="12"/>
      <c r="H30" s="21">
        <v>-230</v>
      </c>
    </row>
    <row r="31" spans="1:8" ht="15" customHeight="1" thickBot="1">
      <c r="A31" s="3" t="s">
        <v>94</v>
      </c>
      <c r="B31" s="30">
        <f>SUM(B27:B30)</f>
        <v>5676</v>
      </c>
      <c r="C31" s="12"/>
      <c r="D31" s="39">
        <f>SUM(D27:D30)</f>
        <v>5154</v>
      </c>
      <c r="E31" s="23"/>
      <c r="F31" s="30">
        <f>SUM(F27:F30)</f>
        <v>23877</v>
      </c>
      <c r="G31" s="12"/>
      <c r="H31" s="39">
        <f>SUM(H27:H30)</f>
        <v>26556</v>
      </c>
    </row>
    <row r="32" spans="2:8" ht="30.75" customHeight="1" thickTop="1">
      <c r="B32" s="23"/>
      <c r="C32" s="12"/>
      <c r="D32" s="40"/>
      <c r="E32" s="23"/>
      <c r="F32" s="23"/>
      <c r="G32" s="12"/>
      <c r="H32" s="40"/>
    </row>
    <row r="33" spans="1:8" ht="15" customHeight="1">
      <c r="A33" s="3" t="s">
        <v>99</v>
      </c>
      <c r="B33" s="12"/>
      <c r="C33" s="12"/>
      <c r="D33" s="21"/>
      <c r="E33" s="23"/>
      <c r="F33" s="12"/>
      <c r="G33" s="12"/>
      <c r="H33" s="21"/>
    </row>
    <row r="34" spans="1:8" ht="15" customHeight="1">
      <c r="A34" s="3" t="s">
        <v>100</v>
      </c>
      <c r="B34" s="12">
        <f>B36-B35</f>
        <v>4527</v>
      </c>
      <c r="C34" s="12"/>
      <c r="D34" s="21">
        <f>D36-D35</f>
        <v>4161</v>
      </c>
      <c r="E34" s="23"/>
      <c r="F34" s="12">
        <f>F36-F35</f>
        <v>18128</v>
      </c>
      <c r="G34" s="12"/>
      <c r="H34" s="21">
        <f>H36-H35</f>
        <v>19076</v>
      </c>
    </row>
    <row r="35" spans="1:8" ht="15" customHeight="1">
      <c r="A35" s="3" t="s">
        <v>36</v>
      </c>
      <c r="B35" s="12">
        <f>F35-'[1]aug'!F35</f>
        <v>916</v>
      </c>
      <c r="C35" s="12"/>
      <c r="D35" s="21">
        <f>H35-'[1]aug'!H35</f>
        <v>1093</v>
      </c>
      <c r="E35" s="23"/>
      <c r="F35" s="12">
        <v>5829</v>
      </c>
      <c r="G35" s="12"/>
      <c r="H35" s="21">
        <v>7710</v>
      </c>
    </row>
    <row r="36" spans="2:8" ht="15" customHeight="1" thickBot="1">
      <c r="B36" s="22">
        <f>B27</f>
        <v>5443</v>
      </c>
      <c r="C36" s="12"/>
      <c r="D36" s="41">
        <f>D27</f>
        <v>5254</v>
      </c>
      <c r="E36" s="23"/>
      <c r="F36" s="22">
        <f>F27</f>
        <v>23957</v>
      </c>
      <c r="G36" s="12"/>
      <c r="H36" s="41">
        <f>H27</f>
        <v>26786</v>
      </c>
    </row>
    <row r="37" spans="2:8" ht="15" customHeight="1">
      <c r="B37" s="27"/>
      <c r="C37" s="6"/>
      <c r="D37" s="42"/>
      <c r="E37" s="27"/>
      <c r="F37" s="27"/>
      <c r="G37" s="6"/>
      <c r="H37" s="42"/>
    </row>
    <row r="38" spans="1:8" ht="15" customHeight="1">
      <c r="A38" s="3" t="s">
        <v>95</v>
      </c>
      <c r="B38" s="12"/>
      <c r="C38" s="12"/>
      <c r="D38" s="21"/>
      <c r="E38" s="23"/>
      <c r="F38" s="12"/>
      <c r="G38" s="12"/>
      <c r="H38" s="21"/>
    </row>
    <row r="39" spans="1:8" ht="15" customHeight="1">
      <c r="A39" s="3" t="s">
        <v>100</v>
      </c>
      <c r="B39" s="12">
        <f>B41-B40</f>
        <v>4766</v>
      </c>
      <c r="C39" s="12"/>
      <c r="D39" s="21">
        <f>D41-D40</f>
        <v>4009</v>
      </c>
      <c r="E39" s="23"/>
      <c r="F39" s="12">
        <f>F41-F40</f>
        <v>18063</v>
      </c>
      <c r="G39" s="12"/>
      <c r="H39" s="21">
        <f>H41-H40</f>
        <v>18846</v>
      </c>
    </row>
    <row r="40" spans="1:8" ht="15" customHeight="1">
      <c r="A40" s="3" t="s">
        <v>36</v>
      </c>
      <c r="B40" s="12">
        <f>F40-'[1]aug'!F40</f>
        <v>910</v>
      </c>
      <c r="C40" s="12"/>
      <c r="D40" s="21">
        <f>H40-'[1]aug'!H40</f>
        <v>1145</v>
      </c>
      <c r="E40" s="23"/>
      <c r="F40" s="12">
        <v>5814</v>
      </c>
      <c r="G40" s="12"/>
      <c r="H40" s="21">
        <v>7710</v>
      </c>
    </row>
    <row r="41" spans="2:8" ht="15" customHeight="1" thickBot="1">
      <c r="B41" s="22">
        <f>B31</f>
        <v>5676</v>
      </c>
      <c r="C41" s="12"/>
      <c r="D41" s="41">
        <f>D31</f>
        <v>5154</v>
      </c>
      <c r="E41" s="23"/>
      <c r="F41" s="22">
        <f>F31</f>
        <v>23877</v>
      </c>
      <c r="G41" s="12"/>
      <c r="H41" s="41">
        <f>H31</f>
        <v>26556</v>
      </c>
    </row>
    <row r="42" spans="2:8" ht="15" customHeight="1">
      <c r="B42" s="23"/>
      <c r="C42" s="12"/>
      <c r="D42" s="40"/>
      <c r="E42" s="23"/>
      <c r="F42" s="23"/>
      <c r="G42" s="12"/>
      <c r="H42" s="40"/>
    </row>
    <row r="43" spans="1:8" ht="15" customHeight="1">
      <c r="A43" s="3" t="s">
        <v>8</v>
      </c>
      <c r="B43" s="6"/>
      <c r="C43" s="6"/>
      <c r="D43" s="26"/>
      <c r="E43" s="27"/>
      <c r="F43" s="6"/>
      <c r="G43" s="6"/>
      <c r="H43" s="26"/>
    </row>
    <row r="44" spans="1:8" ht="15" customHeight="1">
      <c r="A44" s="3" t="s">
        <v>9</v>
      </c>
      <c r="B44" s="6"/>
      <c r="C44" s="6"/>
      <c r="D44" s="26"/>
      <c r="E44" s="27"/>
      <c r="F44" s="6"/>
      <c r="G44" s="6"/>
      <c r="H44" s="26"/>
    </row>
    <row r="45" spans="1:8" ht="15" customHeight="1" thickBot="1">
      <c r="A45" s="3" t="s">
        <v>10</v>
      </c>
      <c r="B45" s="15">
        <v>6.54</v>
      </c>
      <c r="C45" s="15"/>
      <c r="D45" s="43">
        <v>6.01</v>
      </c>
      <c r="E45" s="32"/>
      <c r="F45" s="15">
        <v>26.19</v>
      </c>
      <c r="G45" s="15"/>
      <c r="H45" s="43">
        <v>27.56</v>
      </c>
    </row>
    <row r="46" spans="2:8" ht="15" customHeight="1" thickTop="1">
      <c r="B46" s="16"/>
      <c r="C46" s="15"/>
      <c r="D46" s="44"/>
      <c r="E46" s="32"/>
      <c r="F46" s="16"/>
      <c r="G46" s="15"/>
      <c r="H46" s="44"/>
    </row>
    <row r="47" spans="1:8" ht="15" customHeight="1">
      <c r="A47" s="3" t="s">
        <v>11</v>
      </c>
      <c r="B47" s="15"/>
      <c r="C47" s="15"/>
      <c r="D47" s="43"/>
      <c r="E47" s="32"/>
      <c r="F47" s="15"/>
      <c r="G47" s="15"/>
      <c r="H47" s="43"/>
    </row>
    <row r="48" spans="1:8" ht="15" customHeight="1" thickBot="1">
      <c r="A48" s="3" t="s">
        <v>12</v>
      </c>
      <c r="B48" s="15">
        <v>6.54</v>
      </c>
      <c r="C48" s="15"/>
      <c r="D48" s="43">
        <v>6.01</v>
      </c>
      <c r="E48" s="32"/>
      <c r="F48" s="15">
        <v>26.19</v>
      </c>
      <c r="G48" s="15"/>
      <c r="H48" s="43">
        <v>27.56</v>
      </c>
    </row>
    <row r="49" spans="2:8" ht="15" customHeight="1" thickTop="1">
      <c r="B49" s="9"/>
      <c r="C49" s="6"/>
      <c r="D49" s="45"/>
      <c r="E49" s="48"/>
      <c r="F49" s="10"/>
      <c r="H49" s="46"/>
    </row>
    <row r="50" ht="15" customHeight="1">
      <c r="E50" s="48"/>
    </row>
    <row r="51" spans="1:8" ht="15" customHeight="1">
      <c r="A51" s="3" t="s">
        <v>96</v>
      </c>
      <c r="E51" s="49"/>
      <c r="F51" s="6"/>
      <c r="G51" s="6"/>
      <c r="H51" s="26"/>
    </row>
    <row r="52" spans="1:8" ht="15" customHeight="1">
      <c r="A52" s="3" t="s">
        <v>104</v>
      </c>
      <c r="E52" s="49"/>
      <c r="F52" s="3"/>
      <c r="G52" s="3"/>
      <c r="H52" s="19"/>
    </row>
  </sheetData>
  <sheetProtection/>
  <printOptions/>
  <pageMargins left="0.9" right="0" top="0.5" bottom="0.5" header="0" footer="0"/>
  <pageSetup fitToHeight="1" fitToWidth="1"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zoomScale="87" zoomScaleNormal="87" zoomScalePageLayoutView="0" workbookViewId="0" topLeftCell="A1">
      <selection activeCell="F51" sqref="A1:F51"/>
    </sheetView>
  </sheetViews>
  <sheetFormatPr defaultColWidth="9.6640625" defaultRowHeight="15"/>
  <cols>
    <col min="1" max="1" width="38.6640625" style="3" customWidth="1"/>
    <col min="2" max="2" width="19.6640625" style="3" customWidth="1"/>
    <col min="3" max="3" width="3.6640625" style="3" customWidth="1"/>
    <col min="4" max="4" width="19.6640625" style="3" customWidth="1"/>
    <col min="5" max="5" width="3.6640625" style="3" customWidth="1"/>
    <col min="6" max="16384" width="9.6640625" style="3" customWidth="1"/>
  </cols>
  <sheetData>
    <row r="1" spans="1:4" ht="15" customHeight="1">
      <c r="A1" s="1" t="s">
        <v>0</v>
      </c>
      <c r="B1" s="2"/>
      <c r="C1" s="2"/>
      <c r="D1" s="2"/>
    </row>
    <row r="2" spans="1:4" ht="15" customHeight="1">
      <c r="A2" s="1" t="s">
        <v>1</v>
      </c>
      <c r="B2" s="2"/>
      <c r="C2" s="2"/>
      <c r="D2" s="2"/>
    </row>
    <row r="3" spans="2:4" ht="15" customHeight="1">
      <c r="B3" s="2"/>
      <c r="C3" s="2"/>
      <c r="D3" s="2"/>
    </row>
    <row r="4" spans="1:4" ht="15" customHeight="1">
      <c r="A4" s="1" t="s">
        <v>109</v>
      </c>
      <c r="B4" s="2"/>
      <c r="C4" s="2"/>
      <c r="D4" s="4"/>
    </row>
    <row r="5" spans="2:4" ht="15" customHeight="1">
      <c r="B5" s="2"/>
      <c r="C5" s="2"/>
      <c r="D5" s="5" t="s">
        <v>19</v>
      </c>
    </row>
    <row r="6" spans="2:4" ht="15" customHeight="1">
      <c r="B6" s="4" t="s">
        <v>48</v>
      </c>
      <c r="C6" s="4"/>
      <c r="D6" s="4" t="s">
        <v>48</v>
      </c>
    </row>
    <row r="7" spans="2:4" ht="15" customHeight="1">
      <c r="B7" s="17">
        <v>40877</v>
      </c>
      <c r="C7" s="4"/>
      <c r="D7" s="17">
        <v>40512</v>
      </c>
    </row>
    <row r="8" spans="2:4" ht="15" customHeight="1">
      <c r="B8" s="5" t="s">
        <v>15</v>
      </c>
      <c r="C8" s="5"/>
      <c r="D8" s="5" t="s">
        <v>15</v>
      </c>
    </row>
    <row r="9" spans="2:4" ht="15" customHeight="1">
      <c r="B9" s="2"/>
      <c r="C9" s="2"/>
      <c r="D9" s="2"/>
    </row>
    <row r="10" spans="1:4" ht="15" customHeight="1">
      <c r="A10" s="1" t="s">
        <v>20</v>
      </c>
      <c r="B10" s="2"/>
      <c r="C10" s="2"/>
      <c r="D10" s="2"/>
    </row>
    <row r="11" spans="1:4" ht="15" customHeight="1">
      <c r="A11" s="1" t="s">
        <v>21</v>
      </c>
      <c r="B11" s="2"/>
      <c r="C11" s="2"/>
      <c r="D11" s="2"/>
    </row>
    <row r="12" spans="1:4" ht="15" customHeight="1">
      <c r="A12" s="3" t="s">
        <v>22</v>
      </c>
      <c r="B12" s="12">
        <v>130847</v>
      </c>
      <c r="C12" s="18"/>
      <c r="D12" s="12">
        <v>104882</v>
      </c>
    </row>
    <row r="13" spans="1:4" ht="15" customHeight="1">
      <c r="A13" s="3" t="s">
        <v>23</v>
      </c>
      <c r="B13" s="12">
        <v>9967</v>
      </c>
      <c r="C13" s="18"/>
      <c r="D13" s="12">
        <v>7704</v>
      </c>
    </row>
    <row r="14" spans="1:4" ht="15" customHeight="1">
      <c r="A14" s="3" t="s">
        <v>24</v>
      </c>
      <c r="B14" s="24" t="s">
        <v>88</v>
      </c>
      <c r="C14" s="18"/>
      <c r="D14" s="12">
        <v>4781</v>
      </c>
    </row>
    <row r="15" spans="1:4" ht="15" customHeight="1">
      <c r="A15" s="3" t="s">
        <v>25</v>
      </c>
      <c r="B15" s="12">
        <v>7345</v>
      </c>
      <c r="C15" s="12"/>
      <c r="D15" s="12">
        <v>5345</v>
      </c>
    </row>
    <row r="16" spans="2:4" ht="15" customHeight="1">
      <c r="B16" s="13">
        <f>SUM(B12:B15)</f>
        <v>148159</v>
      </c>
      <c r="C16" s="12"/>
      <c r="D16" s="13">
        <f>SUM(D12:D15)</f>
        <v>122712</v>
      </c>
    </row>
    <row r="17" spans="1:4" ht="15" customHeight="1">
      <c r="A17" s="1" t="s">
        <v>26</v>
      </c>
      <c r="B17" s="13"/>
      <c r="C17" s="12"/>
      <c r="D17" s="13"/>
    </row>
    <row r="18" spans="1:4" ht="15" customHeight="1">
      <c r="A18" s="3" t="s">
        <v>27</v>
      </c>
      <c r="B18" s="12">
        <v>66543</v>
      </c>
      <c r="C18" s="12"/>
      <c r="D18" s="12">
        <v>64233</v>
      </c>
    </row>
    <row r="19" spans="1:4" ht="15" customHeight="1">
      <c r="A19" s="3" t="s">
        <v>28</v>
      </c>
      <c r="B19" s="12">
        <v>96973</v>
      </c>
      <c r="C19" s="12"/>
      <c r="D19" s="12">
        <v>91914</v>
      </c>
    </row>
    <row r="20" spans="1:4" ht="15" customHeight="1">
      <c r="A20" s="3" t="s">
        <v>29</v>
      </c>
      <c r="B20" s="12">
        <v>34522</v>
      </c>
      <c r="C20" s="12"/>
      <c r="D20" s="12">
        <v>35132</v>
      </c>
    </row>
    <row r="21" spans="2:4" ht="15" customHeight="1">
      <c r="B21" s="13">
        <f>SUM(B18:B20)</f>
        <v>198038</v>
      </c>
      <c r="C21" s="12"/>
      <c r="D21" s="13">
        <f>SUM(D18:D20)</f>
        <v>191279</v>
      </c>
    </row>
    <row r="22" spans="2:4" ht="15" customHeight="1">
      <c r="B22" s="12"/>
      <c r="C22" s="12"/>
      <c r="D22" s="12"/>
    </row>
    <row r="23" spans="1:4" ht="15" customHeight="1" thickBot="1">
      <c r="A23" s="1" t="s">
        <v>30</v>
      </c>
      <c r="B23" s="13">
        <f>B16+B21+B22</f>
        <v>346197</v>
      </c>
      <c r="C23" s="12"/>
      <c r="D23" s="13">
        <f>D16+D21+D22</f>
        <v>313991</v>
      </c>
    </row>
    <row r="24" spans="2:4" ht="15" customHeight="1">
      <c r="B24" s="14"/>
      <c r="C24" s="12"/>
      <c r="D24" s="14"/>
    </row>
    <row r="25" spans="1:4" ht="15" customHeight="1">
      <c r="A25" s="1" t="s">
        <v>31</v>
      </c>
      <c r="B25" s="50"/>
      <c r="C25" s="50"/>
      <c r="D25" s="50"/>
    </row>
    <row r="26" spans="1:4" ht="15" customHeight="1">
      <c r="A26" s="1" t="s">
        <v>32</v>
      </c>
      <c r="B26" s="50"/>
      <c r="C26" s="50"/>
      <c r="D26" s="50"/>
    </row>
    <row r="27" spans="1:4" ht="15" customHeight="1">
      <c r="A27" s="3" t="s">
        <v>33</v>
      </c>
      <c r="B27" s="12">
        <v>69224</v>
      </c>
      <c r="C27" s="12"/>
      <c r="D27" s="12">
        <v>69224</v>
      </c>
    </row>
    <row r="28" spans="1:4" ht="15" customHeight="1">
      <c r="A28" s="3" t="s">
        <v>34</v>
      </c>
      <c r="B28" s="12">
        <v>137910</v>
      </c>
      <c r="C28" s="12"/>
      <c r="D28" s="12">
        <v>127802</v>
      </c>
    </row>
    <row r="29" spans="1:4" ht="15" customHeight="1">
      <c r="A29" s="3" t="s">
        <v>35</v>
      </c>
      <c r="B29" s="12">
        <v>-521</v>
      </c>
      <c r="C29" s="12"/>
      <c r="D29" s="12">
        <v>-362</v>
      </c>
    </row>
    <row r="30" spans="2:4" ht="15" customHeight="1">
      <c r="B30" s="13">
        <f>SUM(B27:B29)</f>
        <v>206613</v>
      </c>
      <c r="C30" s="12"/>
      <c r="D30" s="13">
        <f>SUM(D27:D29)</f>
        <v>196664</v>
      </c>
    </row>
    <row r="31" spans="1:4" ht="15" customHeight="1">
      <c r="A31" s="3" t="s">
        <v>36</v>
      </c>
      <c r="B31" s="12">
        <v>58459</v>
      </c>
      <c r="C31" s="12"/>
      <c r="D31" s="12">
        <v>52645</v>
      </c>
    </row>
    <row r="32" spans="1:4" ht="15" customHeight="1">
      <c r="A32" s="1" t="s">
        <v>37</v>
      </c>
      <c r="B32" s="13">
        <f>SUM(B30:B31)</f>
        <v>265072</v>
      </c>
      <c r="C32" s="12"/>
      <c r="D32" s="13">
        <f>SUM(D30:D31)</f>
        <v>249309</v>
      </c>
    </row>
    <row r="33" spans="2:4" ht="15" customHeight="1">
      <c r="B33" s="13"/>
      <c r="C33" s="12"/>
      <c r="D33" s="13"/>
    </row>
    <row r="34" spans="1:4" ht="15" customHeight="1">
      <c r="A34" s="1" t="s">
        <v>38</v>
      </c>
      <c r="B34" s="12"/>
      <c r="C34" s="12"/>
      <c r="D34" s="12"/>
    </row>
    <row r="35" spans="1:4" ht="15" customHeight="1">
      <c r="A35" s="3" t="s">
        <v>39</v>
      </c>
      <c r="B35" s="12">
        <v>0</v>
      </c>
      <c r="C35" s="12"/>
      <c r="D35" s="12">
        <v>0</v>
      </c>
    </row>
    <row r="36" spans="1:4" ht="15" customHeight="1">
      <c r="A36" s="3" t="s">
        <v>40</v>
      </c>
      <c r="B36" s="12">
        <v>8944</v>
      </c>
      <c r="C36" s="12"/>
      <c r="D36" s="12">
        <v>7544</v>
      </c>
    </row>
    <row r="37" spans="2:4" ht="15">
      <c r="B37" s="13">
        <f>SUM(B35:B36)</f>
        <v>8944</v>
      </c>
      <c r="C37" s="12"/>
      <c r="D37" s="13">
        <f>SUM(D35:D36)</f>
        <v>7544</v>
      </c>
    </row>
    <row r="38" spans="2:4" ht="15" customHeight="1">
      <c r="B38" s="13"/>
      <c r="C38" s="12"/>
      <c r="D38" s="13"/>
    </row>
    <row r="39" spans="1:4" ht="15" customHeight="1">
      <c r="A39" s="1" t="s">
        <v>41</v>
      </c>
      <c r="B39" s="12"/>
      <c r="C39" s="12"/>
      <c r="D39" s="12"/>
    </row>
    <row r="40" spans="1:4" ht="15" customHeight="1">
      <c r="A40" s="3" t="s">
        <v>42</v>
      </c>
      <c r="B40" s="12">
        <v>50300</v>
      </c>
      <c r="C40" s="12"/>
      <c r="D40" s="12">
        <v>40036</v>
      </c>
    </row>
    <row r="41" spans="1:4" ht="15" customHeight="1">
      <c r="A41" s="3" t="s">
        <v>43</v>
      </c>
      <c r="B41" s="12">
        <v>22260</v>
      </c>
      <c r="C41" s="12"/>
      <c r="D41" s="12">
        <v>17791</v>
      </c>
    </row>
    <row r="42" spans="1:4" ht="15" customHeight="1">
      <c r="A42" s="3" t="s">
        <v>44</v>
      </c>
      <c r="B42" s="12">
        <v>-379</v>
      </c>
      <c r="C42" s="12"/>
      <c r="D42" s="12">
        <v>-689</v>
      </c>
    </row>
    <row r="43" spans="2:4" ht="15" customHeight="1">
      <c r="B43" s="13">
        <f>SUM(B40:B42)</f>
        <v>72181</v>
      </c>
      <c r="C43" s="12"/>
      <c r="D43" s="13">
        <f>SUM(D40:D42)</f>
        <v>57138</v>
      </c>
    </row>
    <row r="44" spans="1:4" ht="15" customHeight="1">
      <c r="A44" s="1" t="s">
        <v>45</v>
      </c>
      <c r="B44" s="13">
        <f>B37+B43</f>
        <v>81125</v>
      </c>
      <c r="C44" s="12"/>
      <c r="D44" s="13">
        <f>D37+D43</f>
        <v>64682</v>
      </c>
    </row>
    <row r="45" spans="1:4" ht="15" customHeight="1" thickBot="1">
      <c r="A45" s="1" t="s">
        <v>46</v>
      </c>
      <c r="B45" s="13">
        <f>B32+B44</f>
        <v>346197</v>
      </c>
      <c r="C45" s="12"/>
      <c r="D45" s="13">
        <f>D32+D44</f>
        <v>313991</v>
      </c>
    </row>
    <row r="46" spans="2:4" ht="15" customHeight="1" thickTop="1">
      <c r="B46" s="10"/>
      <c r="C46" s="2"/>
      <c r="D46" s="10"/>
    </row>
    <row r="47" spans="1:4" ht="15">
      <c r="A47" s="3" t="s">
        <v>47</v>
      </c>
      <c r="B47" s="8">
        <f>B30/B27</f>
        <v>2.9847018375130014</v>
      </c>
      <c r="C47" s="8"/>
      <c r="D47" s="8">
        <f>D30/D27</f>
        <v>2.840980006934011</v>
      </c>
    </row>
    <row r="49" ht="15">
      <c r="A49" s="3" t="s">
        <v>97</v>
      </c>
    </row>
    <row r="50" ht="15">
      <c r="A50" s="3" t="s">
        <v>104</v>
      </c>
    </row>
  </sheetData>
  <sheetProtection/>
  <printOptions/>
  <pageMargins left="0.9" right="0" top="0.5" bottom="0.5" header="0" footer="0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zoomScale="87" zoomScaleNormal="87" zoomScalePageLayoutView="0" workbookViewId="0" topLeftCell="A1">
      <selection activeCell="E46" sqref="A1:E46"/>
    </sheetView>
  </sheetViews>
  <sheetFormatPr defaultColWidth="9.6640625" defaultRowHeight="15"/>
  <cols>
    <col min="1" max="1" width="42.4453125" style="3" customWidth="1"/>
    <col min="2" max="2" width="19.6640625" style="3" customWidth="1"/>
    <col min="3" max="3" width="3.6640625" style="3" customWidth="1"/>
    <col min="4" max="4" width="19.6640625" style="3" customWidth="1"/>
    <col min="5" max="5" width="10.6640625" style="3" customWidth="1"/>
    <col min="6" max="16384" width="9.6640625" style="3" customWidth="1"/>
  </cols>
  <sheetData>
    <row r="1" spans="1:4" ht="15" customHeight="1">
      <c r="A1" s="1" t="s">
        <v>0</v>
      </c>
      <c r="B1" s="2"/>
      <c r="C1" s="2"/>
      <c r="D1" s="2"/>
    </row>
    <row r="2" spans="1:4" ht="15" customHeight="1">
      <c r="A2" s="1" t="s">
        <v>1</v>
      </c>
      <c r="B2" s="2"/>
      <c r="C2" s="2"/>
      <c r="D2" s="2"/>
    </row>
    <row r="3" spans="2:4" ht="15" customHeight="1">
      <c r="B3" s="2"/>
      <c r="C3" s="2"/>
      <c r="D3" s="2"/>
    </row>
    <row r="4" spans="1:4" ht="15" customHeight="1">
      <c r="A4" s="1" t="s">
        <v>110</v>
      </c>
      <c r="B4" s="2"/>
      <c r="C4" s="2"/>
      <c r="D4" s="4"/>
    </row>
    <row r="5" spans="2:4" ht="15" customHeight="1">
      <c r="B5" s="2"/>
      <c r="C5" s="2"/>
      <c r="D5" s="4"/>
    </row>
    <row r="6" spans="2:4" ht="15" customHeight="1">
      <c r="B6" s="4">
        <v>2011</v>
      </c>
      <c r="C6" s="4"/>
      <c r="D6" s="4">
        <v>2010</v>
      </c>
    </row>
    <row r="7" spans="2:4" ht="15" customHeight="1">
      <c r="B7" s="4" t="s">
        <v>13</v>
      </c>
      <c r="C7" s="4"/>
      <c r="D7" s="4" t="s">
        <v>68</v>
      </c>
    </row>
    <row r="8" spans="2:4" ht="15" customHeight="1">
      <c r="B8" s="4" t="s">
        <v>14</v>
      </c>
      <c r="C8" s="4"/>
      <c r="D8" s="4" t="s">
        <v>14</v>
      </c>
    </row>
    <row r="9" spans="2:4" ht="15" customHeight="1">
      <c r="B9" s="17">
        <v>40877</v>
      </c>
      <c r="C9" s="4"/>
      <c r="D9" s="17">
        <v>40512</v>
      </c>
    </row>
    <row r="10" spans="2:4" ht="15" customHeight="1">
      <c r="B10" s="5" t="s">
        <v>15</v>
      </c>
      <c r="C10" s="5"/>
      <c r="D10" s="5" t="s">
        <v>15</v>
      </c>
    </row>
    <row r="11" spans="2:4" ht="15" customHeight="1">
      <c r="B11" s="2"/>
      <c r="C11" s="2"/>
      <c r="D11" s="2"/>
    </row>
    <row r="12" spans="1:4" ht="15" customHeight="1">
      <c r="A12" s="3" t="s">
        <v>49</v>
      </c>
      <c r="B12" s="12">
        <v>30125</v>
      </c>
      <c r="C12" s="18"/>
      <c r="D12" s="12">
        <v>34074</v>
      </c>
    </row>
    <row r="13" spans="2:4" ht="15" customHeight="1">
      <c r="B13" s="12"/>
      <c r="C13" s="18"/>
      <c r="D13" s="12"/>
    </row>
    <row r="14" spans="1:4" ht="15" customHeight="1">
      <c r="A14" s="3" t="s">
        <v>50</v>
      </c>
      <c r="B14" s="12"/>
      <c r="C14" s="12"/>
      <c r="D14" s="12"/>
    </row>
    <row r="15" spans="1:4" ht="15" customHeight="1">
      <c r="A15" s="3" t="s">
        <v>51</v>
      </c>
      <c r="B15" s="12">
        <v>7432</v>
      </c>
      <c r="C15" s="12"/>
      <c r="D15" s="12">
        <v>7228</v>
      </c>
    </row>
    <row r="16" spans="1:4" ht="15" customHeight="1">
      <c r="A16" s="3" t="s">
        <v>52</v>
      </c>
      <c r="B16" s="12">
        <v>326</v>
      </c>
      <c r="C16" s="12"/>
      <c r="D16" s="12">
        <v>525</v>
      </c>
    </row>
    <row r="17" spans="2:4" ht="15" customHeight="1">
      <c r="B17" s="12"/>
      <c r="C17" s="12"/>
      <c r="D17" s="12"/>
    </row>
    <row r="18" spans="1:4" ht="15" customHeight="1">
      <c r="A18" s="3" t="s">
        <v>53</v>
      </c>
      <c r="B18" s="13">
        <f>SUM(B12:B16)</f>
        <v>37883</v>
      </c>
      <c r="C18" s="12"/>
      <c r="D18" s="13">
        <f>SUM(D12:D16)</f>
        <v>41827</v>
      </c>
    </row>
    <row r="19" spans="2:4" ht="15" customHeight="1">
      <c r="B19" s="12"/>
      <c r="C19" s="12"/>
      <c r="D19" s="12"/>
    </row>
    <row r="20" spans="1:4" ht="15" customHeight="1">
      <c r="A20" s="3" t="s">
        <v>54</v>
      </c>
      <c r="B20" s="12"/>
      <c r="C20" s="12"/>
      <c r="D20" s="12"/>
    </row>
    <row r="21" spans="1:4" ht="15" customHeight="1">
      <c r="A21" s="3" t="s">
        <v>55</v>
      </c>
      <c r="B21" s="12">
        <v>-7924</v>
      </c>
      <c r="C21" s="12"/>
      <c r="D21" s="12">
        <v>-15524</v>
      </c>
    </row>
    <row r="22" spans="1:4" ht="15" customHeight="1">
      <c r="A22" s="3" t="s">
        <v>56</v>
      </c>
      <c r="B22" s="12">
        <v>10264</v>
      </c>
      <c r="C22" s="12"/>
      <c r="D22" s="12">
        <v>-2355</v>
      </c>
    </row>
    <row r="23" spans="1:4" ht="15" customHeight="1">
      <c r="A23" s="3" t="s">
        <v>57</v>
      </c>
      <c r="B23" s="12">
        <v>-4457</v>
      </c>
      <c r="C23" s="12"/>
      <c r="D23" s="12">
        <v>-7019</v>
      </c>
    </row>
    <row r="24" spans="1:4" ht="15" customHeight="1">
      <c r="A24" s="3" t="s">
        <v>58</v>
      </c>
      <c r="B24" s="13">
        <f>SUM(B18:B23)</f>
        <v>35766</v>
      </c>
      <c r="C24" s="12"/>
      <c r="D24" s="13">
        <f>SUM(D18:D23)</f>
        <v>16929</v>
      </c>
    </row>
    <row r="25" spans="2:4" ht="15" customHeight="1">
      <c r="B25" s="13"/>
      <c r="C25" s="12"/>
      <c r="D25" s="13"/>
    </row>
    <row r="26" spans="1:4" ht="15" customHeight="1">
      <c r="A26" s="3" t="s">
        <v>59</v>
      </c>
      <c r="B26" s="12"/>
      <c r="C26" s="12"/>
      <c r="D26" s="12"/>
    </row>
    <row r="27" spans="1:4" ht="15" customHeight="1">
      <c r="A27" s="3" t="s">
        <v>60</v>
      </c>
      <c r="B27" s="24">
        <v>-8179</v>
      </c>
      <c r="C27" s="12"/>
      <c r="D27" s="24">
        <v>840</v>
      </c>
    </row>
    <row r="28" spans="1:4" ht="15" customHeight="1">
      <c r="A28" s="3" t="s">
        <v>61</v>
      </c>
      <c r="B28" s="12">
        <v>-32665</v>
      </c>
      <c r="C28" s="12"/>
      <c r="D28" s="12">
        <v>-20072</v>
      </c>
    </row>
    <row r="29" spans="2:4" ht="15" customHeight="1">
      <c r="B29" s="13">
        <f>SUM(B27:B28)</f>
        <v>-40844</v>
      </c>
      <c r="C29" s="12"/>
      <c r="D29" s="13">
        <f>SUM(D27:D28)</f>
        <v>-19232</v>
      </c>
    </row>
    <row r="30" spans="2:4" ht="15" customHeight="1">
      <c r="B30" s="13"/>
      <c r="C30" s="12"/>
      <c r="D30" s="13"/>
    </row>
    <row r="31" spans="1:4" ht="15" customHeight="1">
      <c r="A31" s="3" t="s">
        <v>62</v>
      </c>
      <c r="B31" s="12"/>
      <c r="C31" s="12"/>
      <c r="D31" s="12"/>
    </row>
    <row r="32" spans="1:4" ht="15" customHeight="1">
      <c r="A32" s="3" t="s">
        <v>63</v>
      </c>
      <c r="B32" s="24" t="s">
        <v>88</v>
      </c>
      <c r="C32" s="12"/>
      <c r="D32" s="24">
        <v>-3115</v>
      </c>
    </row>
    <row r="33" spans="1:4" ht="15" customHeight="1">
      <c r="A33" s="3" t="s">
        <v>64</v>
      </c>
      <c r="B33" s="12">
        <v>4468</v>
      </c>
      <c r="C33" s="12"/>
      <c r="D33" s="12">
        <v>2722</v>
      </c>
    </row>
    <row r="34" spans="1:4" ht="15" customHeight="1">
      <c r="A34" s="3" t="s">
        <v>65</v>
      </c>
      <c r="B34" s="12"/>
      <c r="C34" s="12"/>
      <c r="D34" s="12"/>
    </row>
    <row r="35" spans="2:4" ht="15" customHeight="1">
      <c r="B35" s="13">
        <f>SUM(B32:B34)</f>
        <v>4468</v>
      </c>
      <c r="C35" s="12"/>
      <c r="D35" s="13">
        <f>SUM(D32:D34)</f>
        <v>-393</v>
      </c>
    </row>
    <row r="36" spans="2:4" ht="15" customHeight="1">
      <c r="B36" s="13"/>
      <c r="C36" s="12"/>
      <c r="D36" s="13"/>
    </row>
    <row r="37" spans="1:4" ht="15" customHeight="1">
      <c r="A37" s="3" t="s">
        <v>66</v>
      </c>
      <c r="B37" s="12">
        <f>B24+B29+B35</f>
        <v>-610</v>
      </c>
      <c r="C37" s="12"/>
      <c r="D37" s="12">
        <f>D24+D29+D35</f>
        <v>-2696</v>
      </c>
    </row>
    <row r="38" spans="2:4" ht="15" customHeight="1">
      <c r="B38" s="12"/>
      <c r="C38" s="12"/>
      <c r="D38" s="12"/>
    </row>
    <row r="39" spans="1:4" ht="15" customHeight="1">
      <c r="A39" s="3" t="s">
        <v>67</v>
      </c>
      <c r="B39" s="12">
        <v>35132</v>
      </c>
      <c r="C39" s="12"/>
      <c r="D39" s="12">
        <v>37285</v>
      </c>
    </row>
    <row r="40" spans="2:4" ht="15" customHeight="1">
      <c r="B40" s="12"/>
      <c r="C40" s="12"/>
      <c r="D40" s="12"/>
    </row>
    <row r="41" spans="1:4" ht="15" customHeight="1">
      <c r="A41" s="3" t="s">
        <v>111</v>
      </c>
      <c r="B41" s="13">
        <f>SUM(B37:B39)</f>
        <v>34522</v>
      </c>
      <c r="C41" s="12"/>
      <c r="D41" s="13">
        <f>SUM(D37:D39)</f>
        <v>34589</v>
      </c>
    </row>
    <row r="42" spans="2:4" ht="15" customHeight="1">
      <c r="B42" s="7"/>
      <c r="C42" s="6"/>
      <c r="D42" s="7"/>
    </row>
    <row r="44" ht="15">
      <c r="A44" s="3" t="s">
        <v>98</v>
      </c>
    </row>
    <row r="45" ht="15">
      <c r="A45" s="3" t="s">
        <v>104</v>
      </c>
    </row>
  </sheetData>
  <sheetProtection/>
  <printOptions/>
  <pageMargins left="0.9" right="0" top="0.5" bottom="0.5" header="0" footer="0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zoomScalePageLayoutView="0" workbookViewId="0" topLeftCell="C1">
      <selection activeCell="H39" sqref="A1:H39"/>
    </sheetView>
  </sheetViews>
  <sheetFormatPr defaultColWidth="9.6640625" defaultRowHeight="15"/>
  <cols>
    <col min="1" max="1" width="28.5546875" style="3" customWidth="1"/>
    <col min="2" max="3" width="14.6640625" style="3" customWidth="1"/>
    <col min="4" max="4" width="16.6640625" style="3" customWidth="1"/>
    <col min="5" max="6" width="14.6640625" style="3" customWidth="1"/>
    <col min="7" max="8" width="13.6640625" style="3" customWidth="1"/>
    <col min="9" max="16384" width="9.6640625" style="3" customWidth="1"/>
  </cols>
  <sheetData>
    <row r="1" spans="1:8" ht="15.75">
      <c r="A1" s="1" t="s">
        <v>0</v>
      </c>
      <c r="B1" s="2"/>
      <c r="C1" s="2"/>
      <c r="D1" s="2"/>
      <c r="E1" s="2"/>
      <c r="F1" s="2"/>
      <c r="G1" s="6"/>
      <c r="H1" s="6"/>
    </row>
    <row r="2" spans="1:8" ht="15.75">
      <c r="A2" s="1" t="s">
        <v>1</v>
      </c>
      <c r="B2" s="2"/>
      <c r="C2" s="2"/>
      <c r="D2" s="2"/>
      <c r="E2" s="2"/>
      <c r="F2" s="2"/>
      <c r="G2" s="6"/>
      <c r="H2" s="6"/>
    </row>
    <row r="3" spans="2:8" ht="15">
      <c r="B3" s="2"/>
      <c r="C3" s="2"/>
      <c r="D3" s="2"/>
      <c r="E3" s="2"/>
      <c r="F3" s="2"/>
      <c r="G3" s="6"/>
      <c r="H3" s="6"/>
    </row>
    <row r="4" spans="1:8" ht="15.75">
      <c r="A4" s="1" t="str">
        <f>'[1]Equity'!A4</f>
        <v>Condensed Consolidated Statement of Changes in Equity for the fourth quarter ended 30 November 2011</v>
      </c>
      <c r="B4" s="2"/>
      <c r="C4" s="2"/>
      <c r="D4" s="2"/>
      <c r="E4" s="2"/>
      <c r="F4" s="2"/>
      <c r="G4" s="6"/>
      <c r="H4" s="6"/>
    </row>
    <row r="5" spans="2:8" ht="15">
      <c r="B5" s="2"/>
      <c r="C5" s="2"/>
      <c r="D5" s="2"/>
      <c r="E5" s="2"/>
      <c r="F5" s="2"/>
      <c r="G5" s="6"/>
      <c r="H5" s="6"/>
    </row>
    <row r="6" spans="2:8" ht="15.75">
      <c r="B6" s="4"/>
      <c r="C6" s="4" t="s">
        <v>76</v>
      </c>
      <c r="D6" s="4" t="s">
        <v>79</v>
      </c>
      <c r="E6" s="4"/>
      <c r="F6" s="4"/>
      <c r="G6" s="6"/>
      <c r="H6" s="6"/>
    </row>
    <row r="7" spans="2:8" ht="15.75">
      <c r="B7" s="4"/>
      <c r="C7" s="4" t="s">
        <v>77</v>
      </c>
      <c r="D7" s="4" t="s">
        <v>80</v>
      </c>
      <c r="E7" s="4"/>
      <c r="F7" s="4"/>
      <c r="G7" s="47" t="s">
        <v>83</v>
      </c>
      <c r="H7" s="47"/>
    </row>
    <row r="8" spans="2:8" ht="15.75">
      <c r="B8" s="4" t="s">
        <v>75</v>
      </c>
      <c r="C8" s="4" t="s">
        <v>78</v>
      </c>
      <c r="D8" s="4" t="s">
        <v>76</v>
      </c>
      <c r="E8" s="4" t="s">
        <v>81</v>
      </c>
      <c r="F8" s="4" t="s">
        <v>82</v>
      </c>
      <c r="G8" s="47" t="s">
        <v>84</v>
      </c>
      <c r="H8" s="47" t="s">
        <v>85</v>
      </c>
    </row>
    <row r="9" spans="2:8" ht="15.75">
      <c r="B9" s="5" t="s">
        <v>86</v>
      </c>
      <c r="C9" s="5" t="s">
        <v>86</v>
      </c>
      <c r="D9" s="5" t="s">
        <v>86</v>
      </c>
      <c r="E9" s="5" t="s">
        <v>86</v>
      </c>
      <c r="F9" s="5" t="s">
        <v>86</v>
      </c>
      <c r="G9" s="11" t="s">
        <v>86</v>
      </c>
      <c r="H9" s="11" t="s">
        <v>86</v>
      </c>
    </row>
    <row r="10" spans="2:8" ht="15">
      <c r="B10" s="28" t="s">
        <v>91</v>
      </c>
      <c r="C10" s="28" t="s">
        <v>91</v>
      </c>
      <c r="D10" s="28" t="s">
        <v>91</v>
      </c>
      <c r="E10" s="28" t="s">
        <v>91</v>
      </c>
      <c r="F10" s="28" t="s">
        <v>91</v>
      </c>
      <c r="G10" s="29" t="s">
        <v>91</v>
      </c>
      <c r="H10" s="29" t="s">
        <v>91</v>
      </c>
    </row>
    <row r="11" spans="1:8" ht="15">
      <c r="A11" s="3" t="s">
        <v>112</v>
      </c>
      <c r="B11" s="2"/>
      <c r="C11" s="2"/>
      <c r="D11" s="2"/>
      <c r="E11" s="2"/>
      <c r="F11" s="2"/>
      <c r="G11" s="6"/>
      <c r="H11" s="6"/>
    </row>
    <row r="12" spans="1:8" ht="15">
      <c r="A12" s="19"/>
      <c r="B12" s="20"/>
      <c r="C12" s="2"/>
      <c r="D12" s="2"/>
      <c r="E12" s="2"/>
      <c r="F12" s="2"/>
      <c r="G12" s="6"/>
      <c r="H12" s="6"/>
    </row>
    <row r="13" spans="1:8" ht="15">
      <c r="A13" s="19" t="s">
        <v>69</v>
      </c>
      <c r="B13" s="21">
        <f>B35</f>
        <v>69224</v>
      </c>
      <c r="C13" s="12">
        <f>C35</f>
        <v>3583</v>
      </c>
      <c r="D13" s="12">
        <f>D35</f>
        <v>-362</v>
      </c>
      <c r="E13" s="12">
        <f>E35</f>
        <v>124219</v>
      </c>
      <c r="F13" s="12">
        <f>SUM(B13:E13)</f>
        <v>196664</v>
      </c>
      <c r="G13" s="12">
        <f>G35</f>
        <v>52645</v>
      </c>
      <c r="H13" s="12">
        <f>SUM(F13:G13)</f>
        <v>249309</v>
      </c>
    </row>
    <row r="14" spans="1:8" ht="15">
      <c r="A14" s="19"/>
      <c r="B14" s="40"/>
      <c r="C14" s="23"/>
      <c r="D14" s="23"/>
      <c r="E14" s="23"/>
      <c r="F14" s="23"/>
      <c r="G14" s="23"/>
      <c r="H14" s="23"/>
    </row>
    <row r="15" spans="1:8" ht="15">
      <c r="A15" s="25" t="s">
        <v>105</v>
      </c>
      <c r="B15" s="40"/>
      <c r="C15" s="23"/>
      <c r="D15" s="23"/>
      <c r="E15" s="23"/>
      <c r="F15" s="23"/>
      <c r="G15" s="23">
        <v>36</v>
      </c>
      <c r="H15" s="12">
        <f>SUM(F15:G15)</f>
        <v>36</v>
      </c>
    </row>
    <row r="16" spans="1:8" ht="15">
      <c r="A16" s="25" t="s">
        <v>87</v>
      </c>
      <c r="B16" s="51"/>
      <c r="C16" s="34"/>
      <c r="D16" s="34"/>
      <c r="E16" s="34">
        <v>18128</v>
      </c>
      <c r="F16" s="34">
        <f>SUM(B16:E16)</f>
        <v>18128</v>
      </c>
      <c r="G16" s="34">
        <v>5829</v>
      </c>
      <c r="H16" s="52">
        <f>SUM(F16:G16)</f>
        <v>23957</v>
      </c>
    </row>
    <row r="17" spans="1:8" ht="15">
      <c r="A17" s="25" t="s">
        <v>113</v>
      </c>
      <c r="B17" s="53"/>
      <c r="C17" s="23"/>
      <c r="D17" s="23"/>
      <c r="E17" s="23">
        <v>-5000</v>
      </c>
      <c r="F17" s="23">
        <f>SUM(B17:E17)</f>
        <v>-5000</v>
      </c>
      <c r="G17" s="23"/>
      <c r="H17" s="54">
        <f>SUM(F17:G17)</f>
        <v>-5000</v>
      </c>
    </row>
    <row r="18" spans="1:8" ht="15">
      <c r="A18" s="19" t="s">
        <v>102</v>
      </c>
      <c r="B18" s="55"/>
      <c r="C18" s="56"/>
      <c r="D18" s="56">
        <v>-159</v>
      </c>
      <c r="E18" s="56">
        <v>94</v>
      </c>
      <c r="F18" s="56">
        <f>SUM(D18:E18)</f>
        <v>-65</v>
      </c>
      <c r="G18" s="56">
        <v>-51</v>
      </c>
      <c r="H18" s="57">
        <f>SUM(F18:G18)</f>
        <v>-116</v>
      </c>
    </row>
    <row r="19" spans="1:8" ht="15">
      <c r="A19" s="19" t="s">
        <v>103</v>
      </c>
      <c r="B19" s="58">
        <f>B22-B13</f>
        <v>0</v>
      </c>
      <c r="C19" s="59">
        <f>C22-C13</f>
        <v>0</v>
      </c>
      <c r="D19" s="59">
        <f>D22-D13-D21</f>
        <v>-159</v>
      </c>
      <c r="E19" s="59">
        <f>E22-E13-E21</f>
        <v>13223</v>
      </c>
      <c r="F19" s="59">
        <f>SUM(B19:E19)</f>
        <v>13064</v>
      </c>
      <c r="G19" s="59">
        <f>G22-G13</f>
        <v>5814</v>
      </c>
      <c r="H19" s="60">
        <f>SUM(F19:G19)</f>
        <v>18878</v>
      </c>
    </row>
    <row r="20" spans="1:8" ht="15">
      <c r="A20" s="19"/>
      <c r="B20" s="21"/>
      <c r="C20" s="12"/>
      <c r="D20" s="12"/>
      <c r="E20" s="12"/>
      <c r="F20" s="12"/>
      <c r="G20" s="12"/>
      <c r="H20" s="12"/>
    </row>
    <row r="21" spans="1:8" ht="15">
      <c r="A21" s="19" t="s">
        <v>70</v>
      </c>
      <c r="B21" s="21"/>
      <c r="C21" s="12"/>
      <c r="D21" s="12"/>
      <c r="E21" s="12">
        <v>-3115</v>
      </c>
      <c r="F21" s="12">
        <f>SUM(B21:E21)</f>
        <v>-3115</v>
      </c>
      <c r="G21" s="12"/>
      <c r="H21" s="12">
        <f>SUM(F21:G21)</f>
        <v>-3115</v>
      </c>
    </row>
    <row r="22" spans="1:8" ht="18.75" customHeight="1">
      <c r="A22" s="19" t="s">
        <v>71</v>
      </c>
      <c r="B22" s="37">
        <v>69224</v>
      </c>
      <c r="C22" s="13">
        <v>3583</v>
      </c>
      <c r="D22" s="13">
        <v>-521</v>
      </c>
      <c r="E22" s="13">
        <v>134327</v>
      </c>
      <c r="F22" s="13">
        <f>SUM(F13:F21)-F19</f>
        <v>206612</v>
      </c>
      <c r="G22" s="13">
        <v>58459</v>
      </c>
      <c r="H22" s="13">
        <f>SUM(H13:H21)-H19</f>
        <v>265071</v>
      </c>
    </row>
    <row r="23" spans="1:8" ht="15">
      <c r="A23" s="19"/>
      <c r="B23" s="37"/>
      <c r="C23" s="13"/>
      <c r="D23" s="13"/>
      <c r="E23" s="13"/>
      <c r="F23" s="13"/>
      <c r="G23" s="13"/>
      <c r="H23" s="13"/>
    </row>
    <row r="24" spans="1:8" ht="15">
      <c r="A24" s="19"/>
      <c r="B24" s="21"/>
      <c r="C24" s="12"/>
      <c r="D24" s="12"/>
      <c r="E24" s="12"/>
      <c r="F24" s="12"/>
      <c r="G24" s="12"/>
      <c r="H24" s="12"/>
    </row>
    <row r="25" spans="1:8" ht="15">
      <c r="A25" s="19" t="s">
        <v>72</v>
      </c>
      <c r="B25" s="21"/>
      <c r="C25" s="12"/>
      <c r="D25" s="12"/>
      <c r="E25" s="12"/>
      <c r="F25" s="12"/>
      <c r="G25" s="12"/>
      <c r="H25" s="12"/>
    </row>
    <row r="26" spans="1:8" ht="15">
      <c r="A26" s="61">
        <v>40512</v>
      </c>
      <c r="B26" s="21"/>
      <c r="C26" s="12"/>
      <c r="D26" s="12"/>
      <c r="E26" s="12"/>
      <c r="F26" s="12"/>
      <c r="G26" s="12"/>
      <c r="H26" s="12"/>
    </row>
    <row r="27" spans="1:8" ht="15">
      <c r="A27" s="19"/>
      <c r="B27" s="21"/>
      <c r="C27" s="12"/>
      <c r="D27" s="12"/>
      <c r="E27" s="12"/>
      <c r="F27" s="12"/>
      <c r="G27" s="12"/>
      <c r="H27" s="12"/>
    </row>
    <row r="28" spans="1:8" ht="15">
      <c r="A28" s="19" t="s">
        <v>69</v>
      </c>
      <c r="B28" s="21">
        <v>69224</v>
      </c>
      <c r="C28" s="12">
        <v>3583</v>
      </c>
      <c r="D28" s="12">
        <v>-132</v>
      </c>
      <c r="E28" s="12">
        <v>108258</v>
      </c>
      <c r="F28" s="12">
        <f>SUM(B28:E28)</f>
        <v>180933</v>
      </c>
      <c r="G28" s="12">
        <v>44095</v>
      </c>
      <c r="H28" s="12">
        <f>SUM(F28:G28)</f>
        <v>225028</v>
      </c>
    </row>
    <row r="29" spans="1:8" ht="15">
      <c r="A29" s="19" t="s">
        <v>90</v>
      </c>
      <c r="B29" s="40"/>
      <c r="C29" s="23"/>
      <c r="D29" s="23"/>
      <c r="E29" s="23"/>
      <c r="F29" s="23"/>
      <c r="G29" s="23">
        <v>840</v>
      </c>
      <c r="H29" s="23">
        <f>SUM(F29:G29)</f>
        <v>840</v>
      </c>
    </row>
    <row r="30" spans="1:8" ht="15">
      <c r="A30" s="19" t="s">
        <v>87</v>
      </c>
      <c r="B30" s="51"/>
      <c r="C30" s="34"/>
      <c r="D30" s="34"/>
      <c r="E30" s="34">
        <v>19076</v>
      </c>
      <c r="F30" s="34">
        <f>SUM(B30:E30)</f>
        <v>19076</v>
      </c>
      <c r="G30" s="34">
        <v>7710</v>
      </c>
      <c r="H30" s="52">
        <f>SUM(F30:G30)</f>
        <v>26786</v>
      </c>
    </row>
    <row r="31" spans="1:8" ht="15">
      <c r="A31" s="19" t="s">
        <v>102</v>
      </c>
      <c r="B31" s="55"/>
      <c r="C31" s="56"/>
      <c r="D31" s="56">
        <v>-230</v>
      </c>
      <c r="E31" s="56"/>
      <c r="F31" s="56">
        <f>SUM(B31:E31)</f>
        <v>-230</v>
      </c>
      <c r="G31" s="56"/>
      <c r="H31" s="57">
        <f>SUM(F31:G31)</f>
        <v>-230</v>
      </c>
    </row>
    <row r="32" spans="1:8" ht="15">
      <c r="A32" s="3" t="s">
        <v>101</v>
      </c>
      <c r="B32" s="62">
        <f>SUM(B29:B31)</f>
        <v>0</v>
      </c>
      <c r="C32" s="59">
        <f aca="true" t="shared" si="0" ref="C32:H32">SUM(C29:C31)</f>
        <v>0</v>
      </c>
      <c r="D32" s="59">
        <f t="shared" si="0"/>
        <v>-230</v>
      </c>
      <c r="E32" s="59">
        <f t="shared" si="0"/>
        <v>19076</v>
      </c>
      <c r="F32" s="59">
        <f t="shared" si="0"/>
        <v>18846</v>
      </c>
      <c r="G32" s="59">
        <f t="shared" si="0"/>
        <v>8550</v>
      </c>
      <c r="H32" s="60">
        <f t="shared" si="0"/>
        <v>27396</v>
      </c>
    </row>
    <row r="33" spans="2:8" ht="15">
      <c r="B33" s="12"/>
      <c r="C33" s="12"/>
      <c r="D33" s="12"/>
      <c r="E33" s="12"/>
      <c r="F33" s="12"/>
      <c r="G33" s="12"/>
      <c r="H33" s="12"/>
    </row>
    <row r="34" spans="1:8" ht="15">
      <c r="A34" s="3" t="s">
        <v>70</v>
      </c>
      <c r="B34" s="12"/>
      <c r="C34" s="12"/>
      <c r="D34" s="12"/>
      <c r="E34" s="12">
        <v>-3115</v>
      </c>
      <c r="F34" s="12">
        <f>SUM(B34:E34)</f>
        <v>-3115</v>
      </c>
      <c r="G34" s="12"/>
      <c r="H34" s="12">
        <f>SUM(F34:G34)</f>
        <v>-3115</v>
      </c>
    </row>
    <row r="35" spans="1:8" ht="18.75" customHeight="1">
      <c r="A35" s="3" t="s">
        <v>73</v>
      </c>
      <c r="B35" s="13">
        <f>SUM(B28:B34)-B32</f>
        <v>69224</v>
      </c>
      <c r="C35" s="13">
        <f aca="true" t="shared" si="1" ref="C35:H35">SUM(C28:C34)-C32</f>
        <v>3583</v>
      </c>
      <c r="D35" s="13">
        <f t="shared" si="1"/>
        <v>-362</v>
      </c>
      <c r="E35" s="13">
        <f t="shared" si="1"/>
        <v>124219</v>
      </c>
      <c r="F35" s="13">
        <f t="shared" si="1"/>
        <v>196664</v>
      </c>
      <c r="G35" s="13">
        <f t="shared" si="1"/>
        <v>52645</v>
      </c>
      <c r="H35" s="13">
        <f t="shared" si="1"/>
        <v>249309</v>
      </c>
    </row>
    <row r="36" spans="2:8" ht="15">
      <c r="B36" s="63"/>
      <c r="C36" s="63"/>
      <c r="D36" s="63"/>
      <c r="E36" s="63"/>
      <c r="F36" s="63"/>
      <c r="G36" s="7"/>
      <c r="H36" s="7"/>
    </row>
    <row r="37" spans="2:8" ht="15">
      <c r="B37" s="2"/>
      <c r="C37" s="2"/>
      <c r="D37" s="2"/>
      <c r="E37" s="2"/>
      <c r="F37" s="2"/>
      <c r="G37" s="6"/>
      <c r="H37" s="6"/>
    </row>
    <row r="38" spans="1:8" ht="15">
      <c r="A38" s="3" t="s">
        <v>74</v>
      </c>
      <c r="B38" s="2"/>
      <c r="C38" s="2"/>
      <c r="D38" s="2"/>
      <c r="E38" s="2"/>
      <c r="F38" s="2"/>
      <c r="G38" s="6"/>
      <c r="H38" s="6"/>
    </row>
    <row r="39" spans="1:8" ht="15">
      <c r="A39" s="3" t="s">
        <v>104</v>
      </c>
      <c r="B39" s="2"/>
      <c r="C39" s="2"/>
      <c r="D39" s="2"/>
      <c r="E39" s="2"/>
      <c r="F39" s="2"/>
      <c r="G39" s="6"/>
      <c r="H39" s="6"/>
    </row>
    <row r="40" spans="2:8" ht="15">
      <c r="B40" s="2"/>
      <c r="C40" s="2"/>
      <c r="D40" s="2"/>
      <c r="E40" s="2"/>
      <c r="F40" s="2"/>
      <c r="G40" s="6"/>
      <c r="H40" s="6"/>
    </row>
    <row r="41" spans="2:8" ht="15">
      <c r="B41" s="2"/>
      <c r="C41" s="2"/>
      <c r="D41" s="2"/>
      <c r="E41" s="2"/>
      <c r="F41" s="2"/>
      <c r="G41" s="6"/>
      <c r="H41" s="6"/>
    </row>
    <row r="42" spans="2:8" ht="15">
      <c r="B42" s="2"/>
      <c r="C42" s="2"/>
      <c r="D42" s="2"/>
      <c r="E42" s="2"/>
      <c r="F42" s="2"/>
      <c r="G42" s="6"/>
      <c r="H42" s="6"/>
    </row>
    <row r="43" spans="2:8" ht="15">
      <c r="B43" s="2"/>
      <c r="C43" s="2"/>
      <c r="D43" s="2"/>
      <c r="E43" s="2"/>
      <c r="F43" s="2"/>
      <c r="G43" s="6"/>
      <c r="H43" s="6"/>
    </row>
    <row r="44" spans="2:8" ht="15">
      <c r="B44" s="2"/>
      <c r="C44" s="2"/>
      <c r="D44" s="2"/>
      <c r="E44" s="2"/>
      <c r="F44" s="2"/>
      <c r="G44" s="6"/>
      <c r="H44" s="6"/>
    </row>
    <row r="45" spans="2:8" ht="15">
      <c r="B45" s="2"/>
      <c r="C45" s="2"/>
      <c r="D45" s="2"/>
      <c r="E45" s="2"/>
      <c r="F45" s="2"/>
      <c r="G45" s="6"/>
      <c r="H45" s="6"/>
    </row>
    <row r="46" spans="2:8" ht="15">
      <c r="B46" s="2"/>
      <c r="C46" s="2"/>
      <c r="D46" s="2"/>
      <c r="E46" s="2"/>
      <c r="F46" s="2"/>
      <c r="G46" s="6"/>
      <c r="H46" s="6"/>
    </row>
    <row r="47" spans="2:8" ht="15">
      <c r="B47" s="2"/>
      <c r="C47" s="2"/>
      <c r="D47" s="2"/>
      <c r="E47" s="2"/>
      <c r="F47" s="2"/>
      <c r="G47" s="6"/>
      <c r="H47" s="6"/>
    </row>
    <row r="48" spans="2:8" ht="15">
      <c r="B48" s="2"/>
      <c r="C48" s="2"/>
      <c r="D48" s="2"/>
      <c r="E48" s="2"/>
      <c r="F48" s="2"/>
      <c r="G48" s="6"/>
      <c r="H48" s="6"/>
    </row>
    <row r="49" spans="2:8" ht="15">
      <c r="B49" s="2"/>
      <c r="C49" s="2"/>
      <c r="D49" s="2"/>
      <c r="E49" s="2"/>
      <c r="F49" s="2"/>
      <c r="G49" s="6"/>
      <c r="H49" s="6"/>
    </row>
    <row r="50" spans="2:8" ht="15">
      <c r="B50" s="2"/>
      <c r="C50" s="2"/>
      <c r="D50" s="2"/>
      <c r="E50" s="2"/>
      <c r="F50" s="2"/>
      <c r="G50" s="6"/>
      <c r="H50" s="6"/>
    </row>
    <row r="51" spans="2:8" ht="15">
      <c r="B51" s="2"/>
      <c r="C51" s="2"/>
      <c r="D51" s="2"/>
      <c r="E51" s="2"/>
      <c r="F51" s="2"/>
      <c r="G51" s="6"/>
      <c r="H51" s="6"/>
    </row>
    <row r="52" spans="2:8" ht="15">
      <c r="B52" s="2"/>
      <c r="C52" s="2"/>
      <c r="D52" s="2"/>
      <c r="E52" s="2"/>
      <c r="F52" s="2"/>
      <c r="G52" s="6"/>
      <c r="H52" s="6"/>
    </row>
    <row r="53" spans="2:8" ht="15">
      <c r="B53" s="2"/>
      <c r="C53" s="2"/>
      <c r="D53" s="2"/>
      <c r="E53" s="2"/>
      <c r="F53" s="2"/>
      <c r="G53" s="6"/>
      <c r="H53" s="6"/>
    </row>
    <row r="54" spans="2:8" ht="15">
      <c r="B54" s="2"/>
      <c r="C54" s="2"/>
      <c r="D54" s="2"/>
      <c r="E54" s="2"/>
      <c r="F54" s="2"/>
      <c r="G54" s="6"/>
      <c r="H54" s="6"/>
    </row>
    <row r="55" spans="2:8" ht="15">
      <c r="B55" s="2"/>
      <c r="C55" s="2"/>
      <c r="D55" s="2"/>
      <c r="E55" s="2"/>
      <c r="F55" s="2"/>
      <c r="G55" s="6"/>
      <c r="H55" s="6"/>
    </row>
    <row r="56" spans="2:8" ht="15">
      <c r="B56" s="2"/>
      <c r="C56" s="2"/>
      <c r="D56" s="2"/>
      <c r="E56" s="2"/>
      <c r="F56" s="2"/>
      <c r="G56" s="6"/>
      <c r="H56" s="6"/>
    </row>
    <row r="57" spans="2:8" ht="15">
      <c r="B57" s="2"/>
      <c r="C57" s="2"/>
      <c r="D57" s="2"/>
      <c r="E57" s="2"/>
      <c r="F57" s="2"/>
      <c r="G57" s="6"/>
      <c r="H57" s="6"/>
    </row>
    <row r="58" spans="2:8" ht="15">
      <c r="B58" s="2"/>
      <c r="C58" s="2"/>
      <c r="D58" s="2"/>
      <c r="E58" s="2"/>
      <c r="F58" s="2"/>
      <c r="G58" s="6"/>
      <c r="H58" s="6"/>
    </row>
    <row r="59" spans="2:8" ht="15">
      <c r="B59" s="2"/>
      <c r="C59" s="2"/>
      <c r="D59" s="2"/>
      <c r="E59" s="2"/>
      <c r="F59" s="2"/>
      <c r="G59" s="6"/>
      <c r="H59" s="6"/>
    </row>
    <row r="60" spans="2:8" ht="15">
      <c r="B60" s="2"/>
      <c r="C60" s="2"/>
      <c r="D60" s="2"/>
      <c r="E60" s="2"/>
      <c r="F60" s="2"/>
      <c r="G60" s="6"/>
      <c r="H60" s="6"/>
    </row>
    <row r="61" spans="2:8" ht="15">
      <c r="B61" s="2"/>
      <c r="C61" s="2"/>
      <c r="D61" s="2"/>
      <c r="E61" s="2"/>
      <c r="F61" s="2"/>
      <c r="G61" s="6"/>
      <c r="H61" s="6"/>
    </row>
    <row r="62" spans="2:8" ht="15">
      <c r="B62" s="2"/>
      <c r="C62" s="2"/>
      <c r="D62" s="2"/>
      <c r="E62" s="2"/>
      <c r="F62" s="2"/>
      <c r="G62" s="6"/>
      <c r="H62" s="6"/>
    </row>
    <row r="63" spans="2:8" ht="15">
      <c r="B63" s="2"/>
      <c r="C63" s="2"/>
      <c r="D63" s="2"/>
      <c r="E63" s="2"/>
      <c r="F63" s="2"/>
      <c r="G63" s="6"/>
      <c r="H63" s="6"/>
    </row>
    <row r="64" spans="2:8" ht="15">
      <c r="B64" s="2"/>
      <c r="C64" s="2"/>
      <c r="D64" s="2"/>
      <c r="E64" s="2"/>
      <c r="F64" s="2"/>
      <c r="G64" s="6"/>
      <c r="H64" s="6"/>
    </row>
    <row r="65" spans="2:8" ht="15">
      <c r="B65" s="2"/>
      <c r="C65" s="2"/>
      <c r="D65" s="2"/>
      <c r="E65" s="2"/>
      <c r="F65" s="2"/>
      <c r="G65" s="6"/>
      <c r="H65" s="6"/>
    </row>
    <row r="66" spans="2:8" ht="15">
      <c r="B66" s="2"/>
      <c r="C66" s="2"/>
      <c r="D66" s="2"/>
      <c r="E66" s="2"/>
      <c r="F66" s="2"/>
      <c r="G66" s="6"/>
      <c r="H66" s="6"/>
    </row>
    <row r="67" spans="2:8" ht="15">
      <c r="B67" s="2"/>
      <c r="C67" s="2"/>
      <c r="D67" s="2"/>
      <c r="E67" s="2"/>
      <c r="F67" s="2"/>
      <c r="G67" s="6"/>
      <c r="H67" s="6"/>
    </row>
    <row r="68" spans="2:8" ht="15">
      <c r="B68" s="2"/>
      <c r="C68" s="2"/>
      <c r="D68" s="2"/>
      <c r="E68" s="2"/>
      <c r="F68" s="2"/>
      <c r="G68" s="6"/>
      <c r="H68" s="6"/>
    </row>
    <row r="69" spans="2:8" ht="15">
      <c r="B69" s="2"/>
      <c r="C69" s="2"/>
      <c r="D69" s="2"/>
      <c r="E69" s="2"/>
      <c r="F69" s="2"/>
      <c r="G69" s="6"/>
      <c r="H69" s="6"/>
    </row>
    <row r="70" spans="2:8" ht="15">
      <c r="B70" s="2"/>
      <c r="C70" s="2"/>
      <c r="D70" s="2"/>
      <c r="E70" s="2"/>
      <c r="F70" s="2"/>
      <c r="G70" s="6"/>
      <c r="H70" s="6"/>
    </row>
    <row r="71" spans="2:8" ht="15">
      <c r="B71" s="2"/>
      <c r="C71" s="2"/>
      <c r="D71" s="2"/>
      <c r="E71" s="2"/>
      <c r="F71" s="2"/>
      <c r="G71" s="6"/>
      <c r="H71" s="6"/>
    </row>
    <row r="72" spans="2:8" ht="15">
      <c r="B72" s="2"/>
      <c r="C72" s="2"/>
      <c r="D72" s="2"/>
      <c r="E72" s="2"/>
      <c r="F72" s="2"/>
      <c r="G72" s="6"/>
      <c r="H72" s="6"/>
    </row>
    <row r="73" spans="2:8" ht="15">
      <c r="B73" s="2"/>
      <c r="C73" s="2"/>
      <c r="D73" s="2"/>
      <c r="E73" s="2"/>
      <c r="F73" s="2"/>
      <c r="G73" s="6"/>
      <c r="H73" s="6"/>
    </row>
    <row r="74" spans="2:8" ht="15">
      <c r="B74" s="2"/>
      <c r="C74" s="2"/>
      <c r="D74" s="2"/>
      <c r="E74" s="2"/>
      <c r="F74" s="2"/>
      <c r="G74" s="6"/>
      <c r="H74" s="6"/>
    </row>
    <row r="75" spans="2:8" ht="15">
      <c r="B75" s="2"/>
      <c r="C75" s="2"/>
      <c r="D75" s="2"/>
      <c r="E75" s="2"/>
      <c r="F75" s="2"/>
      <c r="G75" s="6"/>
      <c r="H75" s="6"/>
    </row>
    <row r="76" spans="2:8" ht="15">
      <c r="B76" s="2"/>
      <c r="C76" s="2"/>
      <c r="D76" s="2"/>
      <c r="E76" s="2"/>
      <c r="F76" s="2"/>
      <c r="G76" s="6"/>
      <c r="H76" s="6"/>
    </row>
    <row r="77" spans="2:8" ht="15">
      <c r="B77" s="2"/>
      <c r="C77" s="2"/>
      <c r="D77" s="2"/>
      <c r="E77" s="2"/>
      <c r="F77" s="2"/>
      <c r="G77" s="6"/>
      <c r="H77" s="6"/>
    </row>
    <row r="78" spans="2:8" ht="15">
      <c r="B78" s="2"/>
      <c r="C78" s="2"/>
      <c r="D78" s="2"/>
      <c r="E78" s="2"/>
      <c r="F78" s="2"/>
      <c r="G78" s="6"/>
      <c r="H78" s="6"/>
    </row>
    <row r="79" spans="2:8" ht="15">
      <c r="B79" s="2"/>
      <c r="C79" s="2"/>
      <c r="D79" s="2"/>
      <c r="E79" s="2"/>
      <c r="F79" s="2"/>
      <c r="G79" s="6"/>
      <c r="H79" s="6"/>
    </row>
    <row r="80" spans="2:8" ht="15">
      <c r="B80" s="2"/>
      <c r="C80" s="2"/>
      <c r="D80" s="2"/>
      <c r="E80" s="2"/>
      <c r="F80" s="2"/>
      <c r="G80" s="6"/>
      <c r="H80" s="6"/>
    </row>
    <row r="81" spans="2:8" ht="15">
      <c r="B81" s="2"/>
      <c r="C81" s="2"/>
      <c r="D81" s="2"/>
      <c r="E81" s="2"/>
      <c r="F81" s="2"/>
      <c r="G81" s="6"/>
      <c r="H81" s="6"/>
    </row>
    <row r="82" spans="2:8" ht="15">
      <c r="B82" s="2"/>
      <c r="C82" s="2"/>
      <c r="D82" s="2"/>
      <c r="E82" s="2"/>
      <c r="F82" s="2"/>
      <c r="G82" s="6"/>
      <c r="H82" s="6"/>
    </row>
    <row r="83" spans="2:8" ht="15">
      <c r="B83" s="2"/>
      <c r="C83" s="2"/>
      <c r="D83" s="2"/>
      <c r="E83" s="2"/>
      <c r="F83" s="2"/>
      <c r="G83" s="6"/>
      <c r="H83" s="6"/>
    </row>
    <row r="84" spans="2:8" ht="15">
      <c r="B84" s="2"/>
      <c r="C84" s="2"/>
      <c r="D84" s="2"/>
      <c r="E84" s="2"/>
      <c r="F84" s="2"/>
      <c r="G84" s="6"/>
      <c r="H84" s="6"/>
    </row>
    <row r="85" spans="2:8" ht="15">
      <c r="B85" s="2"/>
      <c r="C85" s="2"/>
      <c r="D85" s="2"/>
      <c r="E85" s="2"/>
      <c r="F85" s="2"/>
      <c r="G85" s="6"/>
      <c r="H85" s="6"/>
    </row>
    <row r="86" spans="2:8" ht="15">
      <c r="B86" s="2"/>
      <c r="C86" s="2"/>
      <c r="D86" s="2"/>
      <c r="E86" s="2"/>
      <c r="F86" s="2"/>
      <c r="G86" s="6"/>
      <c r="H86" s="6"/>
    </row>
    <row r="87" spans="2:8" ht="15">
      <c r="B87" s="2"/>
      <c r="C87" s="2"/>
      <c r="D87" s="2"/>
      <c r="E87" s="2"/>
      <c r="F87" s="2"/>
      <c r="G87" s="6"/>
      <c r="H87" s="6"/>
    </row>
    <row r="88" spans="2:8" ht="15">
      <c r="B88" s="2"/>
      <c r="C88" s="2"/>
      <c r="D88" s="2"/>
      <c r="E88" s="2"/>
      <c r="F88" s="2"/>
      <c r="G88" s="6"/>
      <c r="H88" s="6"/>
    </row>
    <row r="89" spans="2:8" ht="15">
      <c r="B89" s="2"/>
      <c r="C89" s="2"/>
      <c r="D89" s="2"/>
      <c r="E89" s="2"/>
      <c r="F89" s="2"/>
      <c r="G89" s="6"/>
      <c r="H89" s="6"/>
    </row>
  </sheetData>
  <sheetProtection/>
  <printOptions/>
  <pageMargins left="0.7" right="0.7" top="0.75" bottom="0.75" header="0.3" footer="0.3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b842zax</cp:lastModifiedBy>
  <cp:lastPrinted>2012-01-11T04:56:00Z</cp:lastPrinted>
  <dcterms:created xsi:type="dcterms:W3CDTF">2009-03-19T01:20:39Z</dcterms:created>
  <dcterms:modified xsi:type="dcterms:W3CDTF">2012-01-18T07:20:12Z</dcterms:modified>
  <cp:category/>
  <cp:version/>
  <cp:contentType/>
  <cp:contentStatus/>
</cp:coreProperties>
</file>